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firstSheet="1" activeTab="1"/>
  </bookViews>
  <sheets>
    <sheet name="BExRepositorySheet" sheetId="1" state="veryHidden" r:id="rId1"/>
    <sheet name="Rn.fin. 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'Rn.fin. '!$3:$3</definedName>
    <definedName name="_xlnm.Print_Area" localSheetId="1">'Rn.fin. '!$A$1:$F$69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<sst xmlns="http://schemas.openxmlformats.org/spreadsheetml/2006/main" count="70" uniqueCount="70">
  <si>
    <t>NETO FINANCIRANJE</t>
  </si>
  <si>
    <t>Promjena u stanju depozita državnog proračuna</t>
  </si>
  <si>
    <t>PRIMICI OD FINANCIJSKE IMOVINE  I ZADUŽIVANJA</t>
  </si>
  <si>
    <t>Primljene otplate (povrati) glavnice danih zajmova</t>
  </si>
  <si>
    <t>Trezorski zapisi (neto)</t>
  </si>
  <si>
    <t>Trezorski zapisi - tuzemni</t>
  </si>
  <si>
    <t>Obveznice</t>
  </si>
  <si>
    <t>Dionice i udjeli u glavnici trgovačkih društava u javnom sektoru</t>
  </si>
  <si>
    <t xml:space="preserve">Primici od zaduživanja </t>
  </si>
  <si>
    <t>IZDACI ZA FINANCIJSKU IMOVINU I OTPLATE ZAJMOVA</t>
  </si>
  <si>
    <t>Izdaci za dane zajmove</t>
  </si>
  <si>
    <t>Izdaci za dane zajmove neprofitnim organizacijama, građanima i kućanstvima</t>
  </si>
  <si>
    <t>Dani zajmovi neprofitnim organizacijama, građanima i kućanstvima u tuzemstvu</t>
  </si>
  <si>
    <t>Izdaci za dane zajmove trgovačkim društvima u javnom sektoru</t>
  </si>
  <si>
    <t>Dani zajmovi trgovačkim društvima u javnom sektoru</t>
  </si>
  <si>
    <t>Izdaci za dionice i udjele u glavnici</t>
  </si>
  <si>
    <t>Otplata glavnice primljenih zajmova od međunarodnih organizacija</t>
  </si>
  <si>
    <t>Izdaci za otplatu glavnice za izdane vrijednosne papire</t>
  </si>
  <si>
    <t>Izdaci za otplatu glavnice za izdane obveznice</t>
  </si>
  <si>
    <t>Izdaci za otplatu glavnice za izdane obveznice u zemlji</t>
  </si>
  <si>
    <t xml:space="preserve">Obveznice - tuzemne </t>
  </si>
  <si>
    <t>Obveznice - inozemne</t>
  </si>
  <si>
    <t>Primljeni zajmovi od međunarodnih  organizacija</t>
  </si>
  <si>
    <t>Povrat zajmova danih drugim razinama vlasti</t>
  </si>
  <si>
    <t>RAČUN  FINANCIRANJA</t>
  </si>
  <si>
    <t>NAZIV</t>
  </si>
  <si>
    <t>INDEKS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</si>
  <si>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</si>
  <si>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</si>
  <si>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trgovačkim društvima u javnom sektoru</t>
  </si>
  <si>
    <t>Povrati zajmova danih trg.društvima u javnom sektoru</t>
  </si>
  <si>
    <t>Primici (povrati) glavnice zajmova danih trgovačkim društvima i obrtnicima izvan javnog sektora</t>
  </si>
  <si>
    <t>Povrat zajmova danih tuzemnim trgovačkim društvima izvan javnog sektora</t>
  </si>
  <si>
    <t>Povrati zajmova danih tuzemnim obrtnicima</t>
  </si>
  <si>
    <t>Povrat zajmova danih gradskim proračunima</t>
  </si>
  <si>
    <t>Povrat zajmova danih općinskim proračunima</t>
  </si>
  <si>
    <t>Primici od izdanih vrijednosnih papira</t>
  </si>
  <si>
    <t>Primljeni krediti i zajmovi od međunarodnih organizacija, institucija i tijela EU te inozemnih vlada</t>
  </si>
  <si>
    <t>Primljeni krediti i zajmovi od institucija i tijela EU</t>
  </si>
  <si>
    <t>Primljeni krediti i zajmovi od kreditnih i ostalih financijskih institucija u javnom sektoru</t>
  </si>
  <si>
    <t>Primljeni krediti i zajmovi od kreditnih i ostalih financijskih institucija izvan javnog sektora</t>
  </si>
  <si>
    <t>Izdaci za dane zajmove trgovačkim društvima i obrtnicima izvan javnog sektora</t>
  </si>
  <si>
    <t>Dani zajmovi tuzemnim trgovačkim društvima izvan javnog sektora</t>
  </si>
  <si>
    <t>Dani zajmovi tuzemnim obrtnicima</t>
  </si>
  <si>
    <t>Dani zajmovi drugim razinama vlasti</t>
  </si>
  <si>
    <t xml:space="preserve">Dani zajmovi ostalim izvanproračunskim korisnicima državnog proračuna </t>
  </si>
  <si>
    <t>Dionice i udjeli u glavnici kreditnih i ostalih financijskih institucija u javnom sektoru</t>
  </si>
  <si>
    <t>Dionice i udjeli u glavnici kreditnih institucija u javnom sektoru</t>
  </si>
  <si>
    <t>Dionice i udjeli u glavnici kreditnih i ostalih financijskih institucija izvan javnog sektora</t>
  </si>
  <si>
    <t xml:space="preserve">Dionice i udjeli u glavnici inozemnih kreditnih i ostalih financijskih institucija </t>
  </si>
  <si>
    <t>Izdaci za otplatu glavnice primljenih kredita i zajmova</t>
  </si>
  <si>
    <t>Otplata glavnice primljenih zajmova od inozemnih vlada izvan EU</t>
  </si>
  <si>
    <t>Otplata glavnice primljenih kredita i zajmova od kreditnih i ostalih financijskih institucija u javnom sektoru</t>
  </si>
  <si>
    <t>Otplata glavnice primljenih kredita od kreditnih institucija 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</si>
  <si>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</si>
  <si>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</si>
  <si>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</si>
  <si>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Otplata glavnice primljenih zajmova od trgovačkih društava i obrtnika izvan javnog sektora</t>
  </si>
  <si>
    <t>Izdaci za otplatu glavnice za izdane trezorske zapise</t>
  </si>
  <si>
    <t>Otplata glavnice primljenih kredita i zajmova od međunarodnih organizacija, institucija i tijela EU te inozemnih vlada</t>
  </si>
  <si>
    <t>Primljeni zajmovi od ostalih financijskih institucija u javnom sektoru (neto)</t>
  </si>
  <si>
    <t>PLAN 2012.</t>
  </si>
  <si>
    <t>IZVRŠENJE
1.-6.2012.</t>
  </si>
  <si>
    <t xml:space="preserve">Primici od prodaje dionica i udjela u glavnici </t>
  </si>
  <si>
    <t>Dionice i udjeli u glavnici kred.inst. u javnom sektoru</t>
  </si>
  <si>
    <t>Primici od prodaje dionica i udjela u glavnici TD u javnom sektoru</t>
  </si>
  <si>
    <t>Dionice i udjeli u glavnici trg.druš. u javnom sektoru</t>
  </si>
  <si>
    <t>Dani zajmovi županijskim proračunima</t>
  </si>
  <si>
    <t>Dani zajmovi gradskim proračunima</t>
  </si>
  <si>
    <t>Primici od prodaje dionica i udjela u glavnici kred. i ostalih FI u JS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</si>
</sst>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dd/mm/yyyy"/>
    <numFmt numFmtId="209" formatCode="00000"/>
    <numFmt numFmtId="210" formatCode="#,##0\ _k_n"/>
    <numFmt numFmtId="211" formatCode="#,##0.00;\-\ #,##0.00"/>
    <numFmt numFmtId="212" formatCode="&quot;Istinito&quot;;&quot;Istinito&quot;;&quot;Neistinit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" fontId="7" fillId="0" borderId="0" xfId="18" applyNumberFormat="1" applyFont="1" applyBorder="1" applyAlignment="1">
      <alignment horizontal="right" vertical="top"/>
      <protection/>
    </xf>
    <xf numFmtId="0" fontId="8" fillId="0" borderId="0" xfId="18" applyFont="1" applyBorder="1" applyAlignment="1" quotePrefix="1">
      <alignment horizontal="left" vertical="top"/>
      <protection/>
    </xf>
    <xf numFmtId="0" fontId="7" fillId="0" borderId="0" xfId="18" applyNumberFormat="1" applyFont="1" applyBorder="1" applyAlignment="1">
      <alignment horizontal="center" vertical="top"/>
      <protection/>
    </xf>
    <xf numFmtId="0" fontId="7" fillId="0" borderId="0" xfId="18" applyFont="1" applyBorder="1" applyAlignment="1">
      <alignment vertical="top"/>
      <protection/>
    </xf>
    <xf numFmtId="4" fontId="8" fillId="0" borderId="0" xfId="18" applyNumberFormat="1" applyFont="1" applyBorder="1" applyAlignment="1" quotePrefix="1">
      <alignment horizontal="right" vertical="top"/>
      <protection/>
    </xf>
    <xf numFmtId="4" fontId="8" fillId="0" borderId="0" xfId="18" applyNumberFormat="1" applyFont="1" applyFill="1" applyBorder="1" applyAlignment="1" quotePrefix="1">
      <alignment horizontal="right" vertical="top"/>
      <protection/>
    </xf>
    <xf numFmtId="3" fontId="7" fillId="0" borderId="0" xfId="18" applyNumberFormat="1" applyFont="1" applyAlignment="1">
      <alignment vertical="top"/>
      <protection/>
    </xf>
    <xf numFmtId="175" fontId="7" fillId="0" borderId="0" xfId="18" applyNumberFormat="1" applyFont="1" applyAlignment="1">
      <alignment horizontal="center" vertical="top"/>
      <protection/>
    </xf>
    <xf numFmtId="4" fontId="7" fillId="0" borderId="0" xfId="18" applyNumberFormat="1" applyFont="1" applyAlignment="1">
      <alignment vertical="top"/>
      <protection/>
    </xf>
    <xf numFmtId="0" fontId="7" fillId="0" borderId="0" xfId="18" applyFont="1" applyAlignment="1">
      <alignment vertical="top"/>
      <protection/>
    </xf>
    <xf numFmtId="0" fontId="7" fillId="0" borderId="0" xfId="18" applyFont="1" applyBorder="1" applyAlignment="1">
      <alignment horizontal="left" vertical="top"/>
      <protection/>
    </xf>
    <xf numFmtId="4" fontId="7" fillId="0" borderId="0" xfId="18" applyNumberFormat="1" applyFont="1" applyFill="1" applyBorder="1" applyAlignment="1" quotePrefix="1">
      <alignment vertical="top"/>
      <protection/>
    </xf>
    <xf numFmtId="4" fontId="7" fillId="0" borderId="0" xfId="18" applyNumberFormat="1" applyFont="1" applyFill="1" applyBorder="1" applyAlignment="1">
      <alignment horizontal="right" vertical="top"/>
      <protection/>
    </xf>
    <xf numFmtId="3" fontId="7" fillId="0" borderId="3" xfId="18" applyNumberFormat="1" applyFont="1" applyBorder="1" applyAlignment="1">
      <alignment vertical="top"/>
      <protection/>
    </xf>
    <xf numFmtId="0" fontId="8" fillId="0" borderId="4" xfId="18" applyFont="1" applyBorder="1" applyAlignment="1">
      <alignment horizontal="center" vertical="top"/>
      <protection/>
    </xf>
    <xf numFmtId="4" fontId="8" fillId="0" borderId="4" xfId="17" applyNumberFormat="1" applyFont="1" applyFill="1" applyBorder="1" applyAlignment="1">
      <alignment horizontal="center" vertical="top" wrapText="1"/>
      <protection/>
    </xf>
    <xf numFmtId="4" fontId="8" fillId="0" borderId="4" xfId="18" applyNumberFormat="1" applyFont="1" applyFill="1" applyBorder="1" applyAlignment="1">
      <alignment horizontal="center" vertical="top"/>
      <protection/>
    </xf>
    <xf numFmtId="3" fontId="7" fillId="0" borderId="0" xfId="18" applyNumberFormat="1" applyFont="1" applyBorder="1" applyAlignment="1">
      <alignment vertical="top"/>
      <protection/>
    </xf>
    <xf numFmtId="175" fontId="7" fillId="0" borderId="0" xfId="18" applyNumberFormat="1" applyFont="1" applyBorder="1" applyAlignment="1">
      <alignment horizontal="center" vertical="top"/>
      <protection/>
    </xf>
    <xf numFmtId="4" fontId="7" fillId="0" borderId="0" xfId="18" applyNumberFormat="1" applyFont="1" applyBorder="1" applyAlignment="1">
      <alignment vertical="top"/>
      <protection/>
    </xf>
    <xf numFmtId="3" fontId="8" fillId="0" borderId="0" xfId="18" applyNumberFormat="1" applyFont="1" applyBorder="1" applyAlignment="1">
      <alignment horizontal="left" vertical="top"/>
      <protection/>
    </xf>
    <xf numFmtId="0" fontId="8" fillId="0" borderId="0" xfId="18" applyNumberFormat="1" applyFont="1" applyBorder="1" applyAlignment="1">
      <alignment horizontal="center" vertical="top"/>
      <protection/>
    </xf>
    <xf numFmtId="3" fontId="8" fillId="0" borderId="0" xfId="18" applyNumberFormat="1" applyFont="1" applyBorder="1" applyAlignment="1" quotePrefix="1">
      <alignment vertical="top"/>
      <protection/>
    </xf>
    <xf numFmtId="4" fontId="8" fillId="0" borderId="0" xfId="18" applyNumberFormat="1" applyFont="1" applyBorder="1" applyAlignment="1">
      <alignment horizontal="right" vertical="top"/>
      <protection/>
    </xf>
    <xf numFmtId="4" fontId="8" fillId="0" borderId="0" xfId="18" applyNumberFormat="1" applyFont="1" applyFill="1" applyBorder="1" applyAlignment="1">
      <alignment horizontal="right" vertical="top"/>
      <protection/>
    </xf>
    <xf numFmtId="3" fontId="8" fillId="0" borderId="0" xfId="18" applyNumberFormat="1" applyFont="1" applyBorder="1" applyAlignment="1">
      <alignment horizontal="right" vertical="top"/>
      <protection/>
    </xf>
    <xf numFmtId="175" fontId="8" fillId="0" borderId="0" xfId="18" applyNumberFormat="1" applyFont="1" applyAlignment="1">
      <alignment horizontal="center" vertical="top"/>
      <protection/>
    </xf>
    <xf numFmtId="0" fontId="8" fillId="0" borderId="0" xfId="18" applyFont="1" applyBorder="1" applyAlignment="1">
      <alignment vertical="top"/>
      <protection/>
    </xf>
    <xf numFmtId="4" fontId="8" fillId="0" borderId="0" xfId="18" applyNumberFormat="1" applyFont="1" applyBorder="1" applyAlignment="1">
      <alignment vertical="top"/>
      <protection/>
    </xf>
    <xf numFmtId="4" fontId="8" fillId="0" borderId="0" xfId="18" applyNumberFormat="1" applyFont="1" applyAlignment="1">
      <alignment vertical="top"/>
      <protection/>
    </xf>
    <xf numFmtId="4" fontId="9" fillId="0" borderId="0" xfId="18" applyNumberFormat="1" applyFont="1" applyAlignment="1">
      <alignment vertical="top"/>
      <protection/>
    </xf>
    <xf numFmtId="196" fontId="8" fillId="0" borderId="0" xfId="18" applyNumberFormat="1" applyFont="1" applyBorder="1" applyAlignment="1" quotePrefix="1">
      <alignment vertical="top"/>
      <protection/>
    </xf>
    <xf numFmtId="3" fontId="8" fillId="0" borderId="0" xfId="18" applyNumberFormat="1" applyFont="1" applyAlignment="1">
      <alignment vertical="top"/>
      <protection/>
    </xf>
    <xf numFmtId="0" fontId="8" fillId="0" borderId="0" xfId="18" applyNumberFormat="1" applyFont="1" applyBorder="1" applyAlignment="1" quotePrefix="1">
      <alignment horizontal="center" vertical="top"/>
      <protection/>
    </xf>
    <xf numFmtId="3" fontId="7" fillId="0" borderId="0" xfId="18" applyNumberFormat="1" applyFont="1" applyBorder="1" applyAlignment="1">
      <alignment vertical="top" wrapText="1"/>
      <protection/>
    </xf>
    <xf numFmtId="0" fontId="7" fillId="0" borderId="0" xfId="18" applyNumberFormat="1" applyFont="1" applyBorder="1" applyAlignment="1" quotePrefix="1">
      <alignment horizontal="center" vertical="top"/>
      <protection/>
    </xf>
    <xf numFmtId="0" fontId="7" fillId="0" borderId="0" xfId="18" applyNumberFormat="1" applyFont="1" applyFill="1" applyBorder="1" applyAlignment="1" quotePrefix="1">
      <alignment horizontal="center" vertical="top"/>
      <protection/>
    </xf>
    <xf numFmtId="9" fontId="8" fillId="0" borderId="0" xfId="18" applyNumberFormat="1" applyFont="1" applyBorder="1" applyAlignment="1" quotePrefix="1">
      <alignment vertical="top" wrapText="1"/>
      <protection/>
    </xf>
    <xf numFmtId="9" fontId="7" fillId="0" borderId="0" xfId="18" applyNumberFormat="1" applyFont="1" applyBorder="1" applyAlignment="1" quotePrefix="1">
      <alignment vertical="top" wrapText="1"/>
      <protection/>
    </xf>
    <xf numFmtId="3" fontId="8" fillId="0" borderId="0" xfId="18" applyNumberFormat="1" applyFont="1" applyBorder="1" applyAlignment="1">
      <alignment vertical="top"/>
      <protection/>
    </xf>
    <xf numFmtId="0" fontId="8" fillId="0" borderId="0" xfId="18" applyFont="1" applyAlignment="1">
      <alignment vertical="top"/>
      <protection/>
    </xf>
    <xf numFmtId="3" fontId="8" fillId="0" borderId="0" xfId="18" applyNumberFormat="1" applyFont="1" applyFill="1" applyAlignment="1">
      <alignment vertical="top"/>
      <protection/>
    </xf>
    <xf numFmtId="0" fontId="8" fillId="0" borderId="0" xfId="18" applyNumberFormat="1" applyFont="1" applyBorder="1" applyAlignment="1">
      <alignment horizontal="left" vertical="top"/>
      <protection/>
    </xf>
    <xf numFmtId="0" fontId="8" fillId="0" borderId="0" xfId="18" applyFont="1" applyBorder="1" applyAlignment="1">
      <alignment horizontal="center" vertical="top"/>
      <protection/>
    </xf>
    <xf numFmtId="4" fontId="7" fillId="0" borderId="0" xfId="18" applyNumberFormat="1" applyFont="1" applyFill="1" applyBorder="1" applyAlignment="1">
      <alignment vertical="top"/>
      <protection/>
    </xf>
    <xf numFmtId="4" fontId="7" fillId="0" borderId="0" xfId="18" applyNumberFormat="1" applyFont="1" applyFill="1" applyAlignment="1">
      <alignment vertical="top"/>
      <protection/>
    </xf>
    <xf numFmtId="3" fontId="7" fillId="0" borderId="0" xfId="18" applyNumberFormat="1" applyFont="1" applyBorder="1" applyAlignment="1">
      <alignment horizontal="left" vertical="top"/>
      <protection/>
    </xf>
    <xf numFmtId="3" fontId="7" fillId="0" borderId="0" xfId="18" applyNumberFormat="1" applyFont="1" applyBorder="1" applyAlignment="1" quotePrefix="1">
      <alignment vertical="top"/>
      <protection/>
    </xf>
    <xf numFmtId="4" fontId="10" fillId="0" borderId="0" xfId="18" applyNumberFormat="1" applyFont="1" applyFill="1" applyBorder="1" applyAlignment="1">
      <alignment vertical="top"/>
      <protection/>
    </xf>
    <xf numFmtId="4" fontId="10" fillId="0" borderId="0" xfId="18" applyNumberFormat="1" applyFont="1" applyAlignment="1">
      <alignment vertical="top"/>
      <protection/>
    </xf>
    <xf numFmtId="3" fontId="8" fillId="0" borderId="0" xfId="18" applyNumberFormat="1" applyFont="1" applyBorder="1" applyAlignment="1" quotePrefix="1">
      <alignment vertical="top" wrapText="1"/>
      <protection/>
    </xf>
    <xf numFmtId="0" fontId="8" fillId="0" borderId="0" xfId="18" applyNumberFormat="1" applyFont="1" applyBorder="1" applyAlignment="1" quotePrefix="1">
      <alignment horizontal="left" vertical="top"/>
      <protection/>
    </xf>
    <xf numFmtId="3" fontId="7" fillId="0" borderId="0" xfId="18" applyNumberFormat="1" applyFont="1" applyBorder="1" applyAlignment="1" quotePrefix="1">
      <alignment vertical="top" wrapText="1"/>
      <protection/>
    </xf>
    <xf numFmtId="0" fontId="8" fillId="0" borderId="0" xfId="18" applyNumberFormat="1" applyFont="1" applyFill="1" applyBorder="1" applyAlignment="1" quotePrefix="1">
      <alignment horizontal="left" vertical="top"/>
      <protection/>
    </xf>
    <xf numFmtId="0" fontId="7" fillId="0" borderId="0" xfId="18" applyNumberFormat="1" applyFont="1" applyFill="1" applyBorder="1" applyAlignment="1">
      <alignment horizontal="center" vertical="top"/>
      <protection/>
    </xf>
    <xf numFmtId="3" fontId="8" fillId="0" borderId="0" xfId="18" applyNumberFormat="1" applyFont="1" applyFill="1" applyBorder="1" applyAlignment="1">
      <alignment vertical="top" wrapText="1"/>
      <protection/>
    </xf>
    <xf numFmtId="0" fontId="7" fillId="0" borderId="0" xfId="18" applyFont="1" applyFill="1" applyBorder="1" applyAlignment="1">
      <alignment horizontal="center" vertical="top"/>
      <protection/>
    </xf>
    <xf numFmtId="3" fontId="7" fillId="0" borderId="0" xfId="18" applyNumberFormat="1" applyFont="1" applyFill="1" applyBorder="1" applyAlignment="1" quotePrefix="1">
      <alignment vertical="top" wrapText="1"/>
      <protection/>
    </xf>
    <xf numFmtId="3" fontId="7" fillId="0" borderId="0" xfId="18" applyNumberFormat="1" applyFont="1" applyFill="1" applyAlignment="1">
      <alignment vertical="top"/>
      <protection/>
    </xf>
    <xf numFmtId="4" fontId="9" fillId="0" borderId="0" xfId="18" applyNumberFormat="1" applyFont="1" applyFill="1" applyAlignment="1">
      <alignment vertical="top" wrapText="1"/>
      <protection/>
    </xf>
    <xf numFmtId="4" fontId="10" fillId="0" borderId="0" xfId="18" applyNumberFormat="1" applyFont="1" applyAlignment="1">
      <alignment vertical="top" wrapText="1"/>
      <protection/>
    </xf>
    <xf numFmtId="3" fontId="8" fillId="0" borderId="0" xfId="18" applyNumberFormat="1" applyFont="1" applyFill="1" applyBorder="1" applyAlignment="1" quotePrefix="1">
      <alignment vertical="top" wrapText="1"/>
      <protection/>
    </xf>
    <xf numFmtId="4" fontId="9" fillId="0" borderId="0" xfId="18" applyNumberFormat="1" applyFont="1" applyAlignment="1">
      <alignment vertical="top" wrapText="1"/>
      <protection/>
    </xf>
    <xf numFmtId="4" fontId="7" fillId="0" borderId="0" xfId="18" applyNumberFormat="1" applyFont="1" applyBorder="1" applyAlignment="1">
      <alignment horizontal="right" vertical="top" wrapText="1"/>
      <protection/>
    </xf>
    <xf numFmtId="3" fontId="8" fillId="0" borderId="0" xfId="18" applyNumberFormat="1" applyFont="1" applyBorder="1" applyAlignment="1">
      <alignment vertical="top" wrapText="1"/>
      <protection/>
    </xf>
    <xf numFmtId="0" fontId="8" fillId="0" borderId="0" xfId="18" applyFont="1" applyBorder="1" applyAlignment="1">
      <alignment horizontal="left" vertical="top"/>
      <protection/>
    </xf>
    <xf numFmtId="3" fontId="8" fillId="0" borderId="0" xfId="18" applyNumberFormat="1" applyFont="1" applyAlignment="1">
      <alignment horizontal="right" vertical="top"/>
      <protection/>
    </xf>
    <xf numFmtId="4" fontId="10" fillId="0" borderId="0" xfId="18" applyNumberFormat="1" applyFont="1" applyFill="1" applyAlignment="1">
      <alignment vertical="top" wrapText="1"/>
      <protection/>
    </xf>
    <xf numFmtId="4" fontId="7" fillId="0" borderId="0" xfId="18" applyNumberFormat="1" applyFont="1" applyFill="1" applyBorder="1" applyAlignment="1">
      <alignment horizontal="right" vertical="top" wrapText="1"/>
      <protection/>
    </xf>
    <xf numFmtId="0" fontId="11" fillId="0" borderId="0" xfId="18" applyFont="1" applyBorder="1" applyAlignment="1">
      <alignment vertical="top" wrapText="1"/>
      <protection/>
    </xf>
    <xf numFmtId="0" fontId="8" fillId="0" borderId="0" xfId="18" applyFont="1" applyBorder="1" applyAlignment="1" quotePrefix="1">
      <alignment vertical="top"/>
      <protection/>
    </xf>
    <xf numFmtId="4" fontId="8" fillId="0" borderId="0" xfId="16" applyNumberFormat="1" applyFont="1" applyBorder="1" applyAlignment="1">
      <alignment horizontal="right" vertical="top"/>
      <protection/>
    </xf>
    <xf numFmtId="3" fontId="8" fillId="0" borderId="0" xfId="18" applyNumberFormat="1" applyFont="1" applyFill="1" applyBorder="1" applyAlignment="1" quotePrefix="1">
      <alignment horizontal="right" vertical="top"/>
      <protection/>
    </xf>
    <xf numFmtId="3" fontId="8" fillId="0" borderId="0" xfId="18" applyNumberFormat="1" applyFont="1" applyBorder="1" applyAlignment="1" quotePrefix="1">
      <alignment horizontal="right" vertical="top"/>
      <protection/>
    </xf>
    <xf numFmtId="3" fontId="7" fillId="0" borderId="0" xfId="18" applyNumberFormat="1" applyFont="1" applyBorder="1" applyAlignment="1">
      <alignment horizontal="right" vertical="top"/>
      <protection/>
    </xf>
    <xf numFmtId="3" fontId="8" fillId="0" borderId="4" xfId="17" applyNumberFormat="1" applyFont="1" applyFill="1" applyBorder="1" applyAlignment="1">
      <alignment horizontal="center" vertical="top" wrapText="1"/>
      <protection/>
    </xf>
    <xf numFmtId="3" fontId="8" fillId="0" borderId="0" xfId="18" applyNumberFormat="1" applyFont="1" applyFill="1" applyBorder="1" applyAlignment="1">
      <alignment horizontal="right" vertical="top"/>
      <protection/>
    </xf>
    <xf numFmtId="3" fontId="7" fillId="0" borderId="0" xfId="0" applyNumberFormat="1" applyFont="1" applyBorder="1" applyAlignment="1">
      <alignment horizontal="right" vertical="top"/>
    </xf>
    <xf numFmtId="3" fontId="7" fillId="0" borderId="0" xfId="18" applyNumberFormat="1" applyFont="1" applyFill="1" applyBorder="1" applyAlignment="1">
      <alignment horizontal="right" vertical="top"/>
      <protection/>
    </xf>
    <xf numFmtId="3" fontId="7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4" fontId="7" fillId="0" borderId="0" xfId="18" applyNumberFormat="1" applyFont="1" applyFill="1" applyBorder="1" applyAlignment="1">
      <alignment horizontal="right" vertical="top"/>
      <protection/>
    </xf>
    <xf numFmtId="0" fontId="12" fillId="0" borderId="0" xfId="18" applyNumberFormat="1" applyFont="1" applyBorder="1" applyAlignment="1">
      <alignment horizontal="center" vertical="top"/>
      <protection/>
    </xf>
    <xf numFmtId="3" fontId="13" fillId="0" borderId="0" xfId="18" applyNumberFormat="1" applyFont="1" applyBorder="1" applyAlignment="1">
      <alignment horizontal="left" vertical="top"/>
      <protection/>
    </xf>
    <xf numFmtId="3" fontId="12" fillId="0" borderId="0" xfId="18" applyNumberFormat="1" applyFont="1" applyBorder="1" applyAlignment="1">
      <alignment horizontal="left" vertical="top"/>
      <protection/>
    </xf>
    <xf numFmtId="3" fontId="8" fillId="0" borderId="0" xfId="18" applyNumberFormat="1" applyFont="1" applyBorder="1" applyAlignment="1">
      <alignment horizontal="left" vertical="top"/>
      <protection/>
    </xf>
    <xf numFmtId="0" fontId="13" fillId="0" borderId="0" xfId="18" applyNumberFormat="1" applyFont="1" applyBorder="1" applyAlignment="1">
      <alignment horizontal="center" vertical="top"/>
      <protection/>
    </xf>
    <xf numFmtId="3" fontId="8" fillId="0" borderId="0" xfId="0" applyNumberFormat="1" applyFont="1" applyBorder="1" applyAlignment="1">
      <alignment horizontal="right" vertical="top"/>
    </xf>
    <xf numFmtId="4" fontId="8" fillId="0" borderId="0" xfId="18" applyNumberFormat="1" applyFont="1" applyFill="1" applyBorder="1" applyAlignment="1">
      <alignment horizontal="right" vertical="top"/>
      <protection/>
    </xf>
    <xf numFmtId="3" fontId="8" fillId="0" borderId="0" xfId="18" applyNumberFormat="1" applyFont="1" applyAlignment="1">
      <alignment vertical="top"/>
      <protection/>
    </xf>
    <xf numFmtId="175" fontId="8" fillId="0" borderId="0" xfId="18" applyNumberFormat="1" applyFont="1" applyAlignment="1">
      <alignment horizontal="center" vertical="top"/>
      <protection/>
    </xf>
    <xf numFmtId="4" fontId="8" fillId="0" borderId="0" xfId="18" applyNumberFormat="1" applyFont="1" applyAlignment="1">
      <alignment vertical="top"/>
      <protection/>
    </xf>
    <xf numFmtId="0" fontId="8" fillId="0" borderId="0" xfId="18" applyFont="1" applyAlignment="1">
      <alignment vertical="top"/>
      <protection/>
    </xf>
    <xf numFmtId="3" fontId="12" fillId="0" borderId="0" xfId="18" applyNumberFormat="1" applyFont="1" applyBorder="1" applyAlignment="1">
      <alignment horizontal="left" vertical="top" wrapText="1"/>
      <protection/>
    </xf>
    <xf numFmtId="3" fontId="7" fillId="0" borderId="0" xfId="0" applyNumberFormat="1" applyFont="1" applyBorder="1" applyAlignment="1">
      <alignment horizontal="right" vertical="top"/>
    </xf>
    <xf numFmtId="4" fontId="7" fillId="0" borderId="0" xfId="18" applyNumberFormat="1" applyFont="1" applyBorder="1" applyAlignment="1">
      <alignment horizontal="right" vertical="top"/>
      <protection/>
    </xf>
    <xf numFmtId="3" fontId="8" fillId="0" borderId="0" xfId="18" applyNumberFormat="1" applyFont="1" applyFill="1" applyBorder="1" applyAlignment="1">
      <alignment horizontal="right" vertical="top"/>
      <protection/>
    </xf>
    <xf numFmtId="0" fontId="8" fillId="0" borderId="4" xfId="18" applyNumberFormat="1" applyFont="1" applyBorder="1" applyAlignment="1">
      <alignment horizontal="center" vertical="top"/>
      <protection/>
    </xf>
  </cellXfs>
  <cellStyles count="50">
    <cellStyle name="Normal" xfId="0"/>
    <cellStyle name="Hyperlink" xfId="15"/>
    <cellStyle name="Obično_bilanca15.10.2004" xfId="16"/>
    <cellStyle name="Obično_Polugodišnji-sabor" xfId="17"/>
    <cellStyle name="Obično_Raeun financiranja 06-05" xfId="18"/>
    <cellStyle name="Percent" xfId="19"/>
    <cellStyle name="Followed Hyperlink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inputData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  <cellStyle name="Currency" xfId="60"/>
    <cellStyle name="Currency [0]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30</xdr:row>
      <xdr:rowOff>0</xdr:rowOff>
    </xdr:from>
    <xdr:to>
      <xdr:col>2</xdr:col>
      <xdr:colOff>190500</xdr:colOff>
      <xdr:row>30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85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2"/>
  <sheetViews>
    <sheetView tabSelected="1" zoomScale="90" zoomScaleNormal="90" workbookViewId="0" topLeftCell="A1">
      <selection activeCell="E69" sqref="E69"/>
    </sheetView>
  </sheetViews>
  <sheetFormatPr defaultColWidth="9.140625" defaultRowHeight="12.75"/>
  <cols>
    <col min="1" max="1" width="4.00390625" style="11" customWidth="1"/>
    <col min="2" max="2" width="6.28125" style="3" bestFit="1" customWidth="1"/>
    <col min="3" max="3" width="58.140625" style="4" customWidth="1"/>
    <col min="4" max="4" width="13.57421875" style="75" bestFit="1" customWidth="1"/>
    <col min="5" max="5" width="16.00390625" style="1" bestFit="1" customWidth="1"/>
    <col min="6" max="6" width="8.421875" style="13" bestFit="1" customWidth="1"/>
    <col min="7" max="7" width="15.140625" style="7" hidden="1" customWidth="1"/>
    <col min="8" max="8" width="16.00390625" style="7" hidden="1" customWidth="1"/>
    <col min="9" max="9" width="8.8515625" style="8" hidden="1" customWidth="1"/>
    <col min="10" max="10" width="33.00390625" style="9" bestFit="1" customWidth="1"/>
    <col min="11" max="11" width="5.57421875" style="9" bestFit="1" customWidth="1"/>
    <col min="12" max="12" width="4.421875" style="10" bestFit="1" customWidth="1"/>
    <col min="13" max="16384" width="10.7109375" style="10" customWidth="1"/>
  </cols>
  <sheetData>
    <row r="1" spans="1:6" ht="12.75">
      <c r="A1" s="2" t="s">
        <v>24</v>
      </c>
      <c r="D1" s="74"/>
      <c r="E1" s="5"/>
      <c r="F1" s="6"/>
    </row>
    <row r="2" spans="3:8" ht="12.75">
      <c r="C2" s="12"/>
      <c r="G2" s="14"/>
      <c r="H2" s="14"/>
    </row>
    <row r="3" spans="1:11" s="4" customFormat="1" ht="25.5">
      <c r="A3" s="98"/>
      <c r="B3" s="98"/>
      <c r="C3" s="15" t="s">
        <v>25</v>
      </c>
      <c r="D3" s="76" t="s">
        <v>61</v>
      </c>
      <c r="E3" s="16" t="s">
        <v>62</v>
      </c>
      <c r="F3" s="17" t="s">
        <v>26</v>
      </c>
      <c r="G3" s="18"/>
      <c r="H3" s="18"/>
      <c r="I3" s="19"/>
      <c r="J3" s="20"/>
      <c r="K3" s="20"/>
    </row>
    <row r="4" spans="1:12" ht="12.75">
      <c r="A4" s="21"/>
      <c r="B4" s="22"/>
      <c r="C4" s="23" t="s">
        <v>0</v>
      </c>
      <c r="D4" s="77">
        <f>D6-D37</f>
        <v>9890978701</v>
      </c>
      <c r="E4" s="24">
        <f>E6-E37+E5</f>
        <v>5820633745.62</v>
      </c>
      <c r="F4" s="25">
        <f>E4/D4*100</f>
        <v>58.847904960421374</v>
      </c>
      <c r="G4" s="26" t="e">
        <f>G6-G37</f>
        <v>#REF!</v>
      </c>
      <c r="H4" s="26" t="e">
        <f>H6-H37</f>
        <v>#REF!</v>
      </c>
      <c r="I4" s="27" t="e">
        <f>H4/D4*100</f>
        <v>#REF!</v>
      </c>
      <c r="L4" s="9"/>
    </row>
    <row r="5" spans="1:12" ht="12.75">
      <c r="A5" s="21"/>
      <c r="B5" s="22"/>
      <c r="C5" s="28" t="s">
        <v>1</v>
      </c>
      <c r="D5" s="97"/>
      <c r="E5" s="25">
        <v>-545790141.12</v>
      </c>
      <c r="I5" s="27"/>
      <c r="J5" s="29"/>
      <c r="K5" s="30"/>
      <c r="L5" s="31"/>
    </row>
    <row r="6" spans="1:12" ht="12.75">
      <c r="A6" s="21">
        <v>8</v>
      </c>
      <c r="B6" s="22"/>
      <c r="C6" s="32" t="s">
        <v>2</v>
      </c>
      <c r="D6" s="26">
        <f>D7+D18+D29+D24</f>
        <v>21169511559</v>
      </c>
      <c r="E6" s="24">
        <f>E7+E18+E29+E24</f>
        <v>15341268629.27</v>
      </c>
      <c r="F6" s="25">
        <f>E6/D6*100</f>
        <v>72.46869436034682</v>
      </c>
      <c r="G6" s="33" t="e">
        <f>G7+G18+#REF!+G29</f>
        <v>#REF!</v>
      </c>
      <c r="H6" s="33" t="e">
        <f>H7+H18+#REF!+H29</f>
        <v>#REF!</v>
      </c>
      <c r="I6" s="27" t="e">
        <f>H6/D6*100</f>
        <v>#REF!</v>
      </c>
      <c r="J6" s="20"/>
      <c r="L6" s="31"/>
    </row>
    <row r="7" spans="1:10" ht="12.75">
      <c r="A7" s="21">
        <v>81</v>
      </c>
      <c r="B7" s="34"/>
      <c r="C7" s="23" t="s">
        <v>3</v>
      </c>
      <c r="D7" s="26">
        <f>D8+D10+D12+D15</f>
        <v>318700000</v>
      </c>
      <c r="E7" s="24">
        <f>E8+E10+E12+E15</f>
        <v>292618993.13000005</v>
      </c>
      <c r="F7" s="25">
        <f>E7/D7*100</f>
        <v>91.8164396391591</v>
      </c>
      <c r="G7" s="33" t="e">
        <f>#REF!</f>
        <v>#REF!</v>
      </c>
      <c r="H7" s="33" t="e">
        <f>#REF!</f>
        <v>#REF!</v>
      </c>
      <c r="I7" s="27" t="e">
        <f>H7/D7*100</f>
        <v>#REF!</v>
      </c>
      <c r="J7" s="20"/>
    </row>
    <row r="8" spans="1:10" ht="25.5">
      <c r="A8" s="21">
        <v>812</v>
      </c>
      <c r="B8" s="34">
        <v>812</v>
      </c>
      <c r="C8" s="35" t="s">
        <v>27</v>
      </c>
      <c r="D8" s="26">
        <v>68700000</v>
      </c>
      <c r="E8" s="24">
        <f>E9</f>
        <v>34949228.71</v>
      </c>
      <c r="F8" s="13">
        <f>E8/D8*100</f>
        <v>50.87223975254731</v>
      </c>
      <c r="G8" s="33"/>
      <c r="H8" s="33"/>
      <c r="I8" s="27"/>
      <c r="J8" s="20"/>
    </row>
    <row r="9" spans="1:10" ht="25.5">
      <c r="A9" s="21"/>
      <c r="B9" s="36">
        <v>8121</v>
      </c>
      <c r="C9" s="35" t="s">
        <v>28</v>
      </c>
      <c r="E9" s="1">
        <v>34949228.71</v>
      </c>
      <c r="G9" s="33"/>
      <c r="H9" s="33"/>
      <c r="I9" s="27"/>
      <c r="J9" s="20"/>
    </row>
    <row r="10" spans="1:10" ht="25.5">
      <c r="A10" s="21">
        <v>814</v>
      </c>
      <c r="B10" s="37"/>
      <c r="C10" s="38" t="s">
        <v>29</v>
      </c>
      <c r="D10" s="26">
        <v>0</v>
      </c>
      <c r="E10" s="24">
        <f>E11</f>
        <v>21355.55</v>
      </c>
      <c r="F10" s="25"/>
      <c r="G10" s="33"/>
      <c r="H10" s="33"/>
      <c r="I10" s="27"/>
      <c r="J10" s="20"/>
    </row>
    <row r="11" spans="1:10" ht="24" customHeight="1">
      <c r="A11" s="21"/>
      <c r="B11" s="37">
        <v>8141</v>
      </c>
      <c r="C11" s="35" t="s">
        <v>30</v>
      </c>
      <c r="E11" s="1">
        <v>21355.55</v>
      </c>
      <c r="G11" s="33"/>
      <c r="H11" s="33"/>
      <c r="I11" s="27"/>
      <c r="J11" s="20"/>
    </row>
    <row r="12" spans="1:10" ht="25.5">
      <c r="A12" s="21">
        <v>816</v>
      </c>
      <c r="B12" s="37"/>
      <c r="C12" s="38" t="s">
        <v>31</v>
      </c>
      <c r="D12" s="26">
        <v>250000000</v>
      </c>
      <c r="E12" s="24">
        <f>SUM(E13:E14)</f>
        <v>256544627.26000002</v>
      </c>
      <c r="F12" s="25">
        <f>E12/D12*100</f>
        <v>102.61785090400002</v>
      </c>
      <c r="G12" s="33"/>
      <c r="H12" s="33"/>
      <c r="I12" s="27"/>
      <c r="J12" s="20"/>
    </row>
    <row r="13" spans="1:11" ht="25.5">
      <c r="A13" s="21"/>
      <c r="B13" s="36">
        <v>8163</v>
      </c>
      <c r="C13" s="39" t="s">
        <v>32</v>
      </c>
      <c r="E13" s="13">
        <v>256486582.83</v>
      </c>
      <c r="G13" s="33"/>
      <c r="H13" s="33"/>
      <c r="I13" s="27"/>
      <c r="J13" s="29"/>
      <c r="K13" s="30"/>
    </row>
    <row r="14" spans="1:11" ht="13.5" customHeight="1">
      <c r="A14" s="21"/>
      <c r="B14" s="36">
        <v>8164</v>
      </c>
      <c r="C14" s="35" t="s">
        <v>33</v>
      </c>
      <c r="E14" s="13">
        <v>58044.43</v>
      </c>
      <c r="G14" s="33"/>
      <c r="H14" s="33"/>
      <c r="I14" s="27"/>
      <c r="J14" s="29"/>
      <c r="K14" s="30"/>
    </row>
    <row r="15" spans="1:11" s="41" customFormat="1" ht="12.75">
      <c r="A15" s="21">
        <v>817</v>
      </c>
      <c r="B15" s="34"/>
      <c r="C15" s="40" t="s">
        <v>23</v>
      </c>
      <c r="D15" s="26">
        <v>0</v>
      </c>
      <c r="E15" s="24">
        <f>SUM(E16:E17)</f>
        <v>1103781.6099999999</v>
      </c>
      <c r="F15" s="25"/>
      <c r="G15" s="33"/>
      <c r="H15" s="33"/>
      <c r="I15" s="27"/>
      <c r="J15" s="29"/>
      <c r="K15" s="30"/>
    </row>
    <row r="16" spans="1:11" ht="12.75">
      <c r="A16" s="21"/>
      <c r="B16" s="36">
        <v>8173</v>
      </c>
      <c r="C16" s="18" t="s">
        <v>34</v>
      </c>
      <c r="E16" s="13">
        <v>281676.6</v>
      </c>
      <c r="G16" s="33"/>
      <c r="H16" s="33"/>
      <c r="I16" s="27"/>
      <c r="J16" s="29"/>
      <c r="K16" s="30"/>
    </row>
    <row r="17" spans="1:11" ht="12.75">
      <c r="A17" s="21"/>
      <c r="B17" s="36">
        <v>8174</v>
      </c>
      <c r="C17" s="18" t="s">
        <v>35</v>
      </c>
      <c r="E17" s="13">
        <v>822105.01</v>
      </c>
      <c r="G17" s="33"/>
      <c r="H17" s="33"/>
      <c r="I17" s="27"/>
      <c r="J17" s="29"/>
      <c r="K17" s="30"/>
    </row>
    <row r="18" spans="1:11" s="41" customFormat="1" ht="12.75">
      <c r="A18" s="21">
        <v>82</v>
      </c>
      <c r="B18" s="34"/>
      <c r="C18" s="40" t="s">
        <v>36</v>
      </c>
      <c r="D18" s="77">
        <f>D19+D21</f>
        <v>14833513500</v>
      </c>
      <c r="E18" s="25">
        <f>E19+E21</f>
        <v>14791664916.060001</v>
      </c>
      <c r="F18" s="25">
        <f>E18/D18*100</f>
        <v>99.71787814168236</v>
      </c>
      <c r="G18" s="42" t="e">
        <f>G19+G21</f>
        <v>#REF!</v>
      </c>
      <c r="H18" s="42" t="e">
        <f>H19+H21</f>
        <v>#REF!</v>
      </c>
      <c r="I18" s="27" t="e">
        <f>H18/D18*100</f>
        <v>#REF!</v>
      </c>
      <c r="J18" s="29"/>
      <c r="K18" s="30"/>
    </row>
    <row r="19" spans="1:11" s="41" customFormat="1" ht="12.75">
      <c r="A19" s="43">
        <v>821</v>
      </c>
      <c r="B19" s="44"/>
      <c r="C19" s="23" t="s">
        <v>4</v>
      </c>
      <c r="D19" s="26">
        <v>2100000000</v>
      </c>
      <c r="E19" s="24">
        <f>E20</f>
        <v>6242879916.06</v>
      </c>
      <c r="F19" s="25">
        <f>E19/D19*100</f>
        <v>297.27999600285716</v>
      </c>
      <c r="G19" s="33">
        <f>G20</f>
        <v>400000000</v>
      </c>
      <c r="H19" s="33">
        <f>H20</f>
        <v>400000000</v>
      </c>
      <c r="I19" s="27">
        <f>H19/D19*100</f>
        <v>19.047619047619047</v>
      </c>
      <c r="J19" s="45"/>
      <c r="K19" s="46"/>
    </row>
    <row r="20" spans="1:11" ht="12.75">
      <c r="A20" s="47"/>
      <c r="B20" s="3">
        <v>8211</v>
      </c>
      <c r="C20" s="48" t="s">
        <v>5</v>
      </c>
      <c r="E20" s="82">
        <v>6242879916.06</v>
      </c>
      <c r="F20" s="25"/>
      <c r="G20" s="7">
        <v>400000000</v>
      </c>
      <c r="H20" s="7">
        <f>D20+G20</f>
        <v>400000000</v>
      </c>
      <c r="I20" s="8" t="e">
        <f>H20/D20*100</f>
        <v>#DIV/0!</v>
      </c>
      <c r="J20" s="49"/>
      <c r="K20" s="50"/>
    </row>
    <row r="21" spans="1:11" s="41" customFormat="1" ht="12.75">
      <c r="A21" s="43">
        <v>822</v>
      </c>
      <c r="B21" s="44"/>
      <c r="C21" s="40" t="s">
        <v>6</v>
      </c>
      <c r="D21" s="26">
        <v>12733513500</v>
      </c>
      <c r="E21" s="24">
        <f>E22+E23</f>
        <v>8548785000</v>
      </c>
      <c r="F21" s="25">
        <f>E21/D21*100</f>
        <v>67.1361050506602</v>
      </c>
      <c r="G21" s="33" t="e">
        <f>G22+#REF!</f>
        <v>#REF!</v>
      </c>
      <c r="H21" s="33" t="e">
        <f>H22+#REF!</f>
        <v>#REF!</v>
      </c>
      <c r="I21" s="27" t="e">
        <f>H21/D21*100</f>
        <v>#REF!</v>
      </c>
      <c r="J21" s="20"/>
      <c r="K21" s="9"/>
    </row>
    <row r="22" spans="1:10" ht="12.75">
      <c r="A22" s="47"/>
      <c r="B22" s="3">
        <v>8221</v>
      </c>
      <c r="C22" s="48" t="s">
        <v>20</v>
      </c>
      <c r="D22" s="78"/>
      <c r="E22" s="1">
        <v>0</v>
      </c>
      <c r="G22" s="7">
        <f>78629621+150000000</f>
        <v>228629621</v>
      </c>
      <c r="H22" s="7">
        <f>D22+G22</f>
        <v>228629621</v>
      </c>
      <c r="I22" s="8" t="e">
        <f>H22/D22*100</f>
        <v>#DIV/0!</v>
      </c>
      <c r="J22" s="20"/>
    </row>
    <row r="23" spans="1:5" ht="12.75">
      <c r="A23" s="47"/>
      <c r="B23" s="3">
        <v>8222</v>
      </c>
      <c r="C23" s="48" t="s">
        <v>21</v>
      </c>
      <c r="D23" s="78"/>
      <c r="E23" s="1">
        <v>8548785000</v>
      </c>
    </row>
    <row r="24" spans="1:11" s="93" customFormat="1" ht="14.25">
      <c r="A24" s="86">
        <v>83</v>
      </c>
      <c r="B24" s="87"/>
      <c r="C24" s="84" t="s">
        <v>63</v>
      </c>
      <c r="D24" s="88">
        <f>D25+D27</f>
        <v>2000000000</v>
      </c>
      <c r="E24" s="25">
        <f>E25+E27</f>
        <v>1474112.85</v>
      </c>
      <c r="F24" s="25">
        <f>E24/D24*100</f>
        <v>0.0737056425</v>
      </c>
      <c r="G24" s="90"/>
      <c r="H24" s="90"/>
      <c r="I24" s="91"/>
      <c r="J24" s="92"/>
      <c r="K24" s="92"/>
    </row>
    <row r="25" spans="1:11" s="93" customFormat="1" ht="14.25">
      <c r="A25" s="86">
        <v>831</v>
      </c>
      <c r="B25" s="87"/>
      <c r="C25" s="84" t="s">
        <v>69</v>
      </c>
      <c r="D25" s="88">
        <v>2000000000</v>
      </c>
      <c r="E25" s="88">
        <f>E26</f>
        <v>0</v>
      </c>
      <c r="F25" s="25">
        <f>E25/D25*100</f>
        <v>0</v>
      </c>
      <c r="G25" s="90"/>
      <c r="H25" s="90"/>
      <c r="I25" s="91"/>
      <c r="J25" s="92"/>
      <c r="K25" s="92"/>
    </row>
    <row r="26" spans="1:5" ht="15">
      <c r="A26" s="47"/>
      <c r="B26" s="83">
        <v>8312</v>
      </c>
      <c r="C26" s="85" t="s">
        <v>64</v>
      </c>
      <c r="D26" s="78"/>
      <c r="E26" s="1">
        <v>0</v>
      </c>
    </row>
    <row r="27" spans="1:11" s="93" customFormat="1" ht="14.25">
      <c r="A27" s="86">
        <v>832</v>
      </c>
      <c r="B27" s="87"/>
      <c r="C27" s="84" t="s">
        <v>65</v>
      </c>
      <c r="D27" s="88">
        <f>D28</f>
        <v>0</v>
      </c>
      <c r="E27" s="25">
        <f>E28</f>
        <v>1474112.85</v>
      </c>
      <c r="F27" s="89"/>
      <c r="G27" s="90"/>
      <c r="H27" s="90"/>
      <c r="I27" s="91"/>
      <c r="J27" s="92"/>
      <c r="K27" s="92"/>
    </row>
    <row r="28" spans="1:5" ht="15">
      <c r="A28" s="47"/>
      <c r="B28" s="83">
        <v>8321</v>
      </c>
      <c r="C28" s="85" t="s">
        <v>66</v>
      </c>
      <c r="D28" s="78"/>
      <c r="E28" s="1">
        <v>1474112.85</v>
      </c>
    </row>
    <row r="29" spans="1:11" s="41" customFormat="1" ht="12.75">
      <c r="A29" s="21">
        <v>84</v>
      </c>
      <c r="B29" s="34"/>
      <c r="C29" s="51" t="s">
        <v>8</v>
      </c>
      <c r="D29" s="26">
        <f>D30+D35</f>
        <v>4017298059</v>
      </c>
      <c r="E29" s="24">
        <f>E30+E33+E35</f>
        <v>255510607.23000002</v>
      </c>
      <c r="F29" s="25">
        <f>E29/D29*100</f>
        <v>6.360260141952291</v>
      </c>
      <c r="G29" s="33" t="e">
        <f>G30+#REF!+G35</f>
        <v>#REF!</v>
      </c>
      <c r="H29" s="33" t="e">
        <f>H30+#REF!+H35</f>
        <v>#REF!</v>
      </c>
      <c r="I29" s="27" t="e">
        <f>H29/D29*100</f>
        <v>#REF!</v>
      </c>
      <c r="J29" s="30"/>
      <c r="K29" s="30"/>
    </row>
    <row r="30" spans="1:11" s="41" customFormat="1" ht="25.5">
      <c r="A30" s="52">
        <v>841</v>
      </c>
      <c r="B30" s="44"/>
      <c r="C30" s="51" t="s">
        <v>37</v>
      </c>
      <c r="D30" s="26">
        <v>2224779197</v>
      </c>
      <c r="E30" s="24">
        <f>E31+E32</f>
        <v>220508529.31</v>
      </c>
      <c r="F30" s="25">
        <f>E30/D30*100</f>
        <v>9.911479287802779</v>
      </c>
      <c r="G30" s="33" t="e">
        <f>G31</f>
        <v>#REF!</v>
      </c>
      <c r="H30" s="33" t="e">
        <f>H31</f>
        <v>#REF!</v>
      </c>
      <c r="I30" s="27" t="e">
        <f>H30/D30*100</f>
        <v>#REF!</v>
      </c>
      <c r="J30" s="9"/>
      <c r="K30" s="9"/>
    </row>
    <row r="31" spans="1:9" ht="12.75">
      <c r="A31" s="47"/>
      <c r="B31" s="36">
        <v>8413</v>
      </c>
      <c r="C31" s="53" t="s">
        <v>22</v>
      </c>
      <c r="E31" s="1">
        <v>220508529.31</v>
      </c>
      <c r="G31" s="7" t="e">
        <f>#REF!+#REF!+#REF!</f>
        <v>#REF!</v>
      </c>
      <c r="H31" s="7" t="e">
        <f>#REF!+#REF!+#REF!</f>
        <v>#REF!</v>
      </c>
      <c r="I31" s="8" t="e">
        <f>H31/D31*100</f>
        <v>#REF!</v>
      </c>
    </row>
    <row r="32" spans="1:11" s="41" customFormat="1" ht="12.75">
      <c r="A32" s="21"/>
      <c r="B32" s="3">
        <v>8414</v>
      </c>
      <c r="C32" s="35" t="s">
        <v>38</v>
      </c>
      <c r="D32" s="75"/>
      <c r="E32" s="1">
        <v>0</v>
      </c>
      <c r="F32" s="13"/>
      <c r="G32" s="33"/>
      <c r="H32" s="33"/>
      <c r="I32" s="27"/>
      <c r="J32" s="30"/>
      <c r="K32" s="30"/>
    </row>
    <row r="33" spans="1:11" s="41" customFormat="1" ht="25.5">
      <c r="A33" s="54">
        <v>842</v>
      </c>
      <c r="B33" s="55"/>
      <c r="C33" s="56" t="s">
        <v>39</v>
      </c>
      <c r="D33" s="77">
        <f>SUM(D34:D34)</f>
        <v>0</v>
      </c>
      <c r="E33" s="25">
        <f>SUM(E34:E34)</f>
        <v>35002077.92</v>
      </c>
      <c r="F33" s="25"/>
      <c r="G33" s="33"/>
      <c r="H33" s="33"/>
      <c r="I33" s="27"/>
      <c r="J33" s="30"/>
      <c r="K33" s="30"/>
    </row>
    <row r="34" spans="1:11" s="41" customFormat="1" ht="25.5">
      <c r="A34" s="54"/>
      <c r="B34" s="57">
        <v>8424</v>
      </c>
      <c r="C34" s="58" t="s">
        <v>60</v>
      </c>
      <c r="D34" s="79"/>
      <c r="E34" s="13">
        <v>35002077.92</v>
      </c>
      <c r="F34" s="13"/>
      <c r="G34" s="59"/>
      <c r="H34" s="7"/>
      <c r="I34" s="8"/>
      <c r="J34" s="60"/>
      <c r="K34" s="61"/>
    </row>
    <row r="35" spans="1:11" s="41" customFormat="1" ht="25.5">
      <c r="A35" s="54">
        <v>844</v>
      </c>
      <c r="B35" s="57"/>
      <c r="C35" s="62" t="s">
        <v>40</v>
      </c>
      <c r="D35" s="77">
        <v>1792518862</v>
      </c>
      <c r="E35" s="25">
        <v>0</v>
      </c>
      <c r="F35" s="25">
        <v>0</v>
      </c>
      <c r="G35" s="42" t="e">
        <f>#REF!+#REF!</f>
        <v>#REF!</v>
      </c>
      <c r="H35" s="42" t="e">
        <f>#REF!+#REF!</f>
        <v>#REF!</v>
      </c>
      <c r="I35" s="27" t="e">
        <f>H35/D35*100</f>
        <v>#REF!</v>
      </c>
      <c r="J35" s="46"/>
      <c r="K35" s="9"/>
    </row>
    <row r="36" spans="1:27" s="41" customFormat="1" ht="12.75">
      <c r="A36" s="54"/>
      <c r="B36" s="57"/>
      <c r="C36" s="58"/>
      <c r="D36" s="80"/>
      <c r="E36" s="64"/>
      <c r="F36" s="13"/>
      <c r="G36" s="7"/>
      <c r="H36" s="7"/>
      <c r="I36" s="8"/>
      <c r="J36" s="31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12" ht="12.75">
      <c r="A37" s="21">
        <v>5</v>
      </c>
      <c r="C37" s="65" t="s">
        <v>9</v>
      </c>
      <c r="D37" s="26">
        <f>D38+D50+D56+D66</f>
        <v>11278532858</v>
      </c>
      <c r="E37" s="24">
        <f>E38+E50+E56+E66</f>
        <v>8974844742.53</v>
      </c>
      <c r="F37" s="25">
        <f>E37/D37*100</f>
        <v>79.57457637022385</v>
      </c>
      <c r="G37" s="33" t="e">
        <f>G38+#REF!+G56+#REF!</f>
        <v>#REF!</v>
      </c>
      <c r="H37" s="33" t="e">
        <f>H38+#REF!+H56+#REF!</f>
        <v>#REF!</v>
      </c>
      <c r="I37" s="27" t="e">
        <f>H37/D37*100</f>
        <v>#REF!</v>
      </c>
      <c r="J37" s="30"/>
      <c r="L37" s="9"/>
    </row>
    <row r="38" spans="1:11" s="41" customFormat="1" ht="12.75">
      <c r="A38" s="66">
        <v>51</v>
      </c>
      <c r="B38" s="22"/>
      <c r="C38" s="65" t="s">
        <v>10</v>
      </c>
      <c r="D38" s="26">
        <f>+D39+D41+D43+D46</f>
        <v>1361900239</v>
      </c>
      <c r="E38" s="24">
        <f>E39+E41+E43+E46</f>
        <v>1097167257.94</v>
      </c>
      <c r="F38" s="25">
        <f>E38/D38*100</f>
        <v>80.56149977223112</v>
      </c>
      <c r="G38" s="33" t="e">
        <f>#REF!+G39+G41+G43</f>
        <v>#REF!</v>
      </c>
      <c r="H38" s="33" t="e">
        <f>#REF!+H39+H41+H43</f>
        <v>#REF!</v>
      </c>
      <c r="I38" s="27" t="e">
        <f>H38/D38*100</f>
        <v>#REF!</v>
      </c>
      <c r="J38" s="30"/>
      <c r="K38" s="30"/>
    </row>
    <row r="39" spans="1:11" s="41" customFormat="1" ht="30.75" customHeight="1">
      <c r="A39" s="43">
        <v>512</v>
      </c>
      <c r="B39" s="44"/>
      <c r="C39" s="51" t="s">
        <v>11</v>
      </c>
      <c r="D39" s="81">
        <v>93758239</v>
      </c>
      <c r="E39" s="24">
        <f>E40</f>
        <v>14226780.71</v>
      </c>
      <c r="F39" s="25">
        <f>E39/D39*100</f>
        <v>15.173899234604866</v>
      </c>
      <c r="G39" s="33" t="e">
        <f>#REF!</f>
        <v>#REF!</v>
      </c>
      <c r="H39" s="33" t="e">
        <f>#REF!</f>
        <v>#REF!</v>
      </c>
      <c r="I39" s="27" t="e">
        <f>H39/D39*100</f>
        <v>#REF!</v>
      </c>
      <c r="J39" s="9"/>
      <c r="K39" s="9"/>
    </row>
    <row r="40" spans="1:11" s="41" customFormat="1" ht="30.75" customHeight="1">
      <c r="A40" s="43"/>
      <c r="B40" s="3">
        <v>5121</v>
      </c>
      <c r="C40" s="53" t="s">
        <v>12</v>
      </c>
      <c r="D40" s="78"/>
      <c r="E40" s="1">
        <v>14226780.71</v>
      </c>
      <c r="F40" s="13"/>
      <c r="G40" s="33"/>
      <c r="H40" s="33"/>
      <c r="I40" s="27"/>
      <c r="J40" s="9"/>
      <c r="K40" s="9"/>
    </row>
    <row r="41" spans="1:11" s="41" customFormat="1" ht="17.25" customHeight="1">
      <c r="A41" s="43">
        <v>514</v>
      </c>
      <c r="B41" s="44"/>
      <c r="C41" s="51" t="s">
        <v>13</v>
      </c>
      <c r="D41" s="26">
        <v>1000000000</v>
      </c>
      <c r="E41" s="24">
        <f>E42</f>
        <v>965573046.09</v>
      </c>
      <c r="F41" s="25">
        <f>E41/D41*100</f>
        <v>96.557304609</v>
      </c>
      <c r="G41" s="67">
        <f>G42</f>
        <v>0</v>
      </c>
      <c r="H41" s="67">
        <f>H42</f>
        <v>0</v>
      </c>
      <c r="I41" s="27">
        <f>H41/D41*100</f>
        <v>0</v>
      </c>
      <c r="J41" s="9"/>
      <c r="K41" s="9"/>
    </row>
    <row r="42" spans="2:11" ht="12.75">
      <c r="B42" s="3">
        <v>5141</v>
      </c>
      <c r="C42" s="53" t="s">
        <v>14</v>
      </c>
      <c r="E42" s="1">
        <v>965573046.09</v>
      </c>
      <c r="G42" s="7">
        <v>0</v>
      </c>
      <c r="H42" s="7">
        <f>D42+G42</f>
        <v>0</v>
      </c>
      <c r="I42" s="8" t="e">
        <f>H42/D42*100</f>
        <v>#DIV/0!</v>
      </c>
      <c r="J42" s="30"/>
      <c r="K42" s="30"/>
    </row>
    <row r="43" spans="1:11" s="41" customFormat="1" ht="25.5">
      <c r="A43" s="43">
        <v>516</v>
      </c>
      <c r="B43" s="44"/>
      <c r="C43" s="51" t="s">
        <v>41</v>
      </c>
      <c r="D43" s="26">
        <v>20030000</v>
      </c>
      <c r="E43" s="24">
        <f>E44+E45</f>
        <v>6196669.37</v>
      </c>
      <c r="F43" s="25">
        <f>E43/D43*100</f>
        <v>30.936941437843235</v>
      </c>
      <c r="G43" s="33" t="e">
        <f>#REF!</f>
        <v>#REF!</v>
      </c>
      <c r="H43" s="33" t="e">
        <f>#REF!</f>
        <v>#REF!</v>
      </c>
      <c r="I43" s="27" t="e">
        <f>H43/D43*100</f>
        <v>#REF!</v>
      </c>
      <c r="J43" s="9"/>
      <c r="K43" s="9"/>
    </row>
    <row r="44" spans="1:11" s="41" customFormat="1" ht="12.75">
      <c r="A44" s="43"/>
      <c r="B44" s="3">
        <v>5163</v>
      </c>
      <c r="C44" s="53" t="s">
        <v>42</v>
      </c>
      <c r="D44" s="78"/>
      <c r="E44" s="1">
        <v>1458853.28</v>
      </c>
      <c r="F44" s="13"/>
      <c r="G44" s="33"/>
      <c r="H44" s="33"/>
      <c r="I44" s="27"/>
      <c r="J44" s="9"/>
      <c r="K44" s="9"/>
    </row>
    <row r="45" spans="1:11" s="41" customFormat="1" ht="12.75">
      <c r="A45" s="43"/>
      <c r="B45" s="3">
        <v>5164</v>
      </c>
      <c r="C45" s="53" t="s">
        <v>43</v>
      </c>
      <c r="D45" s="78"/>
      <c r="E45" s="1">
        <v>4737816.09</v>
      </c>
      <c r="F45" s="13"/>
      <c r="G45" s="33"/>
      <c r="H45" s="33"/>
      <c r="I45" s="27"/>
      <c r="J45" s="9"/>
      <c r="K45" s="9"/>
    </row>
    <row r="46" spans="1:11" s="41" customFormat="1" ht="12.75">
      <c r="A46" s="43">
        <v>517</v>
      </c>
      <c r="B46" s="3"/>
      <c r="C46" s="65" t="s">
        <v>44</v>
      </c>
      <c r="D46" s="81">
        <v>248112000</v>
      </c>
      <c r="E46" s="24">
        <f>SUM(E47:E49)</f>
        <v>111170761.77</v>
      </c>
      <c r="F46" s="25">
        <f>E46/D46*100</f>
        <v>44.806684791545756</v>
      </c>
      <c r="G46" s="33"/>
      <c r="H46" s="33"/>
      <c r="I46" s="27"/>
      <c r="J46" s="9"/>
      <c r="K46" s="9"/>
    </row>
    <row r="47" spans="1:11" s="41" customFormat="1" ht="15">
      <c r="A47" s="43"/>
      <c r="B47" s="83">
        <v>5172</v>
      </c>
      <c r="C47" s="94" t="s">
        <v>67</v>
      </c>
      <c r="D47" s="95"/>
      <c r="E47" s="96">
        <v>12211756.34</v>
      </c>
      <c r="F47" s="82"/>
      <c r="G47" s="33"/>
      <c r="H47" s="33"/>
      <c r="I47" s="27"/>
      <c r="J47" s="9"/>
      <c r="K47" s="9"/>
    </row>
    <row r="48" spans="1:11" s="41" customFormat="1" ht="15">
      <c r="A48" s="43"/>
      <c r="B48" s="83">
        <v>5173</v>
      </c>
      <c r="C48" s="94" t="s">
        <v>68</v>
      </c>
      <c r="D48" s="95"/>
      <c r="E48" s="96">
        <v>11605385.38</v>
      </c>
      <c r="F48" s="82"/>
      <c r="G48" s="33"/>
      <c r="H48" s="33"/>
      <c r="I48" s="27"/>
      <c r="J48" s="9"/>
      <c r="K48" s="9"/>
    </row>
    <row r="49" spans="1:11" s="41" customFormat="1" ht="12.75">
      <c r="A49" s="43"/>
      <c r="B49" s="3">
        <v>5176</v>
      </c>
      <c r="C49" s="35" t="s">
        <v>45</v>
      </c>
      <c r="D49" s="78"/>
      <c r="E49" s="1">
        <v>87353620.05</v>
      </c>
      <c r="F49" s="13"/>
      <c r="G49" s="33"/>
      <c r="H49" s="33"/>
      <c r="I49" s="27"/>
      <c r="J49" s="9"/>
      <c r="K49" s="9"/>
    </row>
    <row r="50" spans="1:11" ht="18.75" customHeight="1">
      <c r="A50" s="66">
        <v>53</v>
      </c>
      <c r="B50" s="22"/>
      <c r="C50" s="51" t="s">
        <v>15</v>
      </c>
      <c r="D50" s="26">
        <f>D51+D53+D54</f>
        <v>666891087</v>
      </c>
      <c r="E50" s="24">
        <f>E51+E53+E54</f>
        <v>300954350.9</v>
      </c>
      <c r="F50" s="25">
        <f>E50/D50*100</f>
        <v>45.12796118686168</v>
      </c>
      <c r="G50" s="33"/>
      <c r="H50" s="33"/>
      <c r="I50" s="27"/>
      <c r="J50" s="30"/>
      <c r="K50" s="30"/>
    </row>
    <row r="51" spans="1:11" s="41" customFormat="1" ht="25.5">
      <c r="A51" s="43">
        <v>531</v>
      </c>
      <c r="B51" s="44"/>
      <c r="C51" s="51" t="s">
        <v>46</v>
      </c>
      <c r="D51" s="26">
        <v>650000000</v>
      </c>
      <c r="E51" s="24">
        <f>E52</f>
        <v>300000000</v>
      </c>
      <c r="F51" s="25">
        <f>E51/D51*100</f>
        <v>46.15384615384615</v>
      </c>
      <c r="G51" s="33">
        <f>G52</f>
        <v>-5000000</v>
      </c>
      <c r="H51" s="33">
        <f>H52</f>
        <v>-5000000</v>
      </c>
      <c r="I51" s="27">
        <f>H51/D51*100</f>
        <v>-0.7692307692307693</v>
      </c>
      <c r="J51" s="9"/>
      <c r="K51" s="9"/>
    </row>
    <row r="52" spans="1:11" ht="21.75" customHeight="1">
      <c r="A52" s="66"/>
      <c r="B52" s="3">
        <v>5312</v>
      </c>
      <c r="C52" s="53" t="s">
        <v>47</v>
      </c>
      <c r="D52" s="78"/>
      <c r="E52" s="1">
        <v>300000000</v>
      </c>
      <c r="G52" s="7">
        <v>-5000000</v>
      </c>
      <c r="H52" s="7">
        <f>D52+G52</f>
        <v>-5000000</v>
      </c>
      <c r="I52" s="8" t="e">
        <f>H52/D52*100</f>
        <v>#DIV/0!</v>
      </c>
      <c r="J52" s="30"/>
      <c r="K52" s="30"/>
    </row>
    <row r="53" spans="1:11" s="41" customFormat="1" ht="22.5" customHeight="1">
      <c r="A53" s="43">
        <v>532</v>
      </c>
      <c r="B53" s="44"/>
      <c r="C53" s="65" t="s">
        <v>7</v>
      </c>
      <c r="D53" s="26">
        <v>2500000</v>
      </c>
      <c r="E53" s="24">
        <v>0</v>
      </c>
      <c r="F53" s="25">
        <f>E53/D53*100</f>
        <v>0</v>
      </c>
      <c r="G53" s="33" t="e">
        <f>#REF!</f>
        <v>#REF!</v>
      </c>
      <c r="H53" s="33" t="e">
        <f>#REF!</f>
        <v>#REF!</v>
      </c>
      <c r="I53" s="27" t="e">
        <f>H53/D53*100</f>
        <v>#REF!</v>
      </c>
      <c r="J53" s="9"/>
      <c r="K53" s="9"/>
    </row>
    <row r="54" spans="1:11" s="41" customFormat="1" ht="31.5" customHeight="1">
      <c r="A54" s="43">
        <v>533</v>
      </c>
      <c r="B54" s="44"/>
      <c r="C54" s="51" t="s">
        <v>48</v>
      </c>
      <c r="D54" s="26">
        <v>14391087</v>
      </c>
      <c r="E54" s="24">
        <f>E55</f>
        <v>954350.9</v>
      </c>
      <c r="F54" s="25">
        <f>E54/D54*100</f>
        <v>6.631541453400984</v>
      </c>
      <c r="G54" s="33">
        <f>G55</f>
        <v>0</v>
      </c>
      <c r="H54" s="33">
        <f>H55</f>
        <v>0</v>
      </c>
      <c r="I54" s="27">
        <f>H54/D54*100</f>
        <v>0</v>
      </c>
      <c r="J54" s="9"/>
      <c r="K54" s="9"/>
    </row>
    <row r="55" spans="2:9" ht="28.5" customHeight="1">
      <c r="B55" s="3">
        <v>5332</v>
      </c>
      <c r="C55" s="53" t="s">
        <v>49</v>
      </c>
      <c r="E55" s="1">
        <v>954350.9</v>
      </c>
      <c r="G55" s="7">
        <v>0</v>
      </c>
      <c r="H55" s="7">
        <f>D55+G55</f>
        <v>0</v>
      </c>
      <c r="I55" s="8" t="e">
        <f>H55/D55*100</f>
        <v>#DIV/0!</v>
      </c>
    </row>
    <row r="56" spans="1:11" ht="25.5" customHeight="1">
      <c r="A56" s="66">
        <v>54</v>
      </c>
      <c r="B56" s="22"/>
      <c r="C56" s="51" t="s">
        <v>50</v>
      </c>
      <c r="D56" s="26">
        <f>D57+D60+D62+D65</f>
        <v>5352025844</v>
      </c>
      <c r="E56" s="24">
        <f>E57+E60+E62+E65</f>
        <v>3674212687.21</v>
      </c>
      <c r="F56" s="25">
        <f>E56/D56*100</f>
        <v>68.65087715017394</v>
      </c>
      <c r="G56" s="33" t="e">
        <f>G57+G60+G62+G65</f>
        <v>#REF!</v>
      </c>
      <c r="H56" s="33" t="e">
        <f>H57+H60+H62+H65</f>
        <v>#REF!</v>
      </c>
      <c r="I56" s="27" t="e">
        <f>H56/D56*100</f>
        <v>#REF!</v>
      </c>
      <c r="J56" s="30"/>
      <c r="K56" s="30"/>
    </row>
    <row r="57" spans="1:11" s="41" customFormat="1" ht="33" customHeight="1">
      <c r="A57" s="43">
        <v>541</v>
      </c>
      <c r="B57" s="44"/>
      <c r="C57" s="51" t="s">
        <v>59</v>
      </c>
      <c r="D57" s="26">
        <v>962222185</v>
      </c>
      <c r="E57" s="24">
        <f>E58+E59</f>
        <v>428877593.91</v>
      </c>
      <c r="F57" s="25">
        <f>E57/D57*100</f>
        <v>44.57157614901594</v>
      </c>
      <c r="G57" s="33" t="e">
        <f>#REF!+G58</f>
        <v>#REF!</v>
      </c>
      <c r="H57" s="33" t="e">
        <f>#REF!+H58</f>
        <v>#REF!</v>
      </c>
      <c r="I57" s="27" t="e">
        <f>H57/D57*100</f>
        <v>#REF!</v>
      </c>
      <c r="J57" s="31"/>
      <c r="K57" s="9"/>
    </row>
    <row r="58" spans="2:11" ht="20.25" customHeight="1">
      <c r="B58" s="3">
        <v>5413</v>
      </c>
      <c r="C58" s="53" t="s">
        <v>16</v>
      </c>
      <c r="E58" s="1">
        <v>410563253.72</v>
      </c>
      <c r="G58" s="7">
        <v>0</v>
      </c>
      <c r="H58" s="7">
        <f>D58+G58</f>
        <v>0</v>
      </c>
      <c r="I58" s="8" t="e">
        <f>H58/D58*100</f>
        <v>#DIV/0!</v>
      </c>
      <c r="J58" s="30"/>
      <c r="K58" s="30"/>
    </row>
    <row r="59" spans="2:11" ht="12.75">
      <c r="B59" s="3">
        <v>5416</v>
      </c>
      <c r="C59" s="53" t="s">
        <v>51</v>
      </c>
      <c r="E59" s="1">
        <v>18314340.19</v>
      </c>
      <c r="J59" s="30"/>
      <c r="K59" s="30"/>
    </row>
    <row r="60" spans="1:11" s="41" customFormat="1" ht="25.5">
      <c r="A60" s="43">
        <v>542</v>
      </c>
      <c r="B60" s="44"/>
      <c r="C60" s="51" t="s">
        <v>52</v>
      </c>
      <c r="D60" s="26">
        <v>190273809</v>
      </c>
      <c r="E60" s="24">
        <f>E61</f>
        <v>108680894.1</v>
      </c>
      <c r="F60" s="25">
        <f>E60/D60*100</f>
        <v>57.11815760202709</v>
      </c>
      <c r="G60" s="33">
        <f>G61</f>
        <v>0</v>
      </c>
      <c r="H60" s="33">
        <f>H61</f>
        <v>0</v>
      </c>
      <c r="I60" s="27">
        <f>H60/D60*100</f>
        <v>0</v>
      </c>
      <c r="J60" s="9"/>
      <c r="K60" s="9"/>
    </row>
    <row r="61" spans="1:19" s="41" customFormat="1" ht="25.5">
      <c r="A61" s="21"/>
      <c r="B61" s="3">
        <v>5422</v>
      </c>
      <c r="C61" s="53" t="s">
        <v>53</v>
      </c>
      <c r="D61" s="75"/>
      <c r="E61" s="1">
        <v>108680894.1</v>
      </c>
      <c r="F61" s="13"/>
      <c r="G61" s="7">
        <v>0</v>
      </c>
      <c r="H61" s="7">
        <f>D61+G61</f>
        <v>0</v>
      </c>
      <c r="I61" s="8" t="e">
        <f>H61/D61*100</f>
        <v>#DIV/0!</v>
      </c>
      <c r="J61" s="68"/>
      <c r="K61" s="61"/>
      <c r="L61" s="10"/>
      <c r="M61" s="10"/>
      <c r="N61" s="10"/>
      <c r="O61" s="10"/>
      <c r="P61" s="10"/>
      <c r="Q61" s="10"/>
      <c r="R61" s="10"/>
      <c r="S61" s="10"/>
    </row>
    <row r="62" spans="1:11" s="41" customFormat="1" ht="25.5">
      <c r="A62" s="43">
        <v>544</v>
      </c>
      <c r="B62" s="44"/>
      <c r="C62" s="51" t="s">
        <v>54</v>
      </c>
      <c r="D62" s="26">
        <v>4183365923</v>
      </c>
      <c r="E62" s="24">
        <f>E63+E64</f>
        <v>3136654199.2</v>
      </c>
      <c r="F62" s="25">
        <f>E62/D62*100</f>
        <v>74.97919753934946</v>
      </c>
      <c r="G62" s="33">
        <f>G63+G64</f>
        <v>-70896785</v>
      </c>
      <c r="H62" s="33">
        <f>H63+H64</f>
        <v>-70896785</v>
      </c>
      <c r="I62" s="27">
        <f>H62/D62*100</f>
        <v>-1.6947306619823035</v>
      </c>
      <c r="J62" s="68"/>
      <c r="K62" s="31"/>
    </row>
    <row r="63" spans="1:11" s="41" customFormat="1" ht="31.5" customHeight="1">
      <c r="A63" s="66"/>
      <c r="B63" s="3">
        <v>5443</v>
      </c>
      <c r="C63" s="53" t="s">
        <v>55</v>
      </c>
      <c r="D63" s="78"/>
      <c r="E63" s="69">
        <v>3012092259.25</v>
      </c>
      <c r="F63" s="13"/>
      <c r="G63" s="7">
        <v>-5896785</v>
      </c>
      <c r="H63" s="7">
        <f>D63+G63</f>
        <v>-5896785</v>
      </c>
      <c r="I63" s="8" t="e">
        <f>H63/D63*100</f>
        <v>#DIV/0!</v>
      </c>
      <c r="J63" s="60"/>
      <c r="K63" s="63"/>
    </row>
    <row r="64" spans="1:11" s="41" customFormat="1" ht="12.75">
      <c r="A64" s="66"/>
      <c r="B64" s="3">
        <v>5446</v>
      </c>
      <c r="C64" s="53" t="s">
        <v>56</v>
      </c>
      <c r="D64" s="78"/>
      <c r="E64" s="69">
        <v>124561939.95</v>
      </c>
      <c r="F64" s="13"/>
      <c r="G64" s="7">
        <v>-65000000</v>
      </c>
      <c r="H64" s="7">
        <f>D64+G64</f>
        <v>-65000000</v>
      </c>
      <c r="I64" s="8" t="e">
        <f>H64/D64*100</f>
        <v>#DIV/0!</v>
      </c>
      <c r="J64" s="31"/>
      <c r="K64" s="30"/>
    </row>
    <row r="65" spans="1:11" s="41" customFormat="1" ht="32.25" customHeight="1">
      <c r="A65" s="43">
        <v>545</v>
      </c>
      <c r="B65" s="44"/>
      <c r="C65" s="70" t="s">
        <v>57</v>
      </c>
      <c r="D65" s="26">
        <v>16163927</v>
      </c>
      <c r="E65" s="24">
        <v>0</v>
      </c>
      <c r="F65" s="25">
        <f>E65/D65*100</f>
        <v>0</v>
      </c>
      <c r="G65" s="33" t="e">
        <f>#REF!+#REF!</f>
        <v>#REF!</v>
      </c>
      <c r="H65" s="33" t="e">
        <f>#REF!+#REF!</f>
        <v>#REF!</v>
      </c>
      <c r="I65" s="27" t="e">
        <f>H65/D65*100</f>
        <v>#REF!</v>
      </c>
      <c r="J65" s="30"/>
      <c r="K65" s="30"/>
    </row>
    <row r="66" spans="1:11" ht="12.75">
      <c r="A66" s="66">
        <v>55</v>
      </c>
      <c r="C66" s="51" t="s">
        <v>17</v>
      </c>
      <c r="D66" s="26">
        <f>D67+D68</f>
        <v>3897715688</v>
      </c>
      <c r="E66" s="24">
        <f>E67+E68</f>
        <v>3902510446.48</v>
      </c>
      <c r="F66" s="25">
        <f>E66/D66*100</f>
        <v>100.12301457735262</v>
      </c>
      <c r="G66" s="33"/>
      <c r="H66" s="33"/>
      <c r="I66" s="27"/>
      <c r="J66" s="30"/>
      <c r="K66" s="30"/>
    </row>
    <row r="67" spans="1:11" ht="12.75">
      <c r="A67" s="66">
        <v>551</v>
      </c>
      <c r="C67" s="62" t="s">
        <v>58</v>
      </c>
      <c r="D67" s="26">
        <v>0</v>
      </c>
      <c r="E67" s="24">
        <v>0</v>
      </c>
      <c r="F67" s="25">
        <v>0</v>
      </c>
      <c r="G67" s="33"/>
      <c r="H67" s="33"/>
      <c r="I67" s="27"/>
      <c r="J67" s="30"/>
      <c r="K67" s="30"/>
    </row>
    <row r="68" spans="1:11" s="41" customFormat="1" ht="12.75">
      <c r="A68" s="43">
        <v>552</v>
      </c>
      <c r="B68" s="44"/>
      <c r="C68" s="51" t="s">
        <v>18</v>
      </c>
      <c r="D68" s="26">
        <v>3897715688</v>
      </c>
      <c r="E68" s="24">
        <f>E69</f>
        <v>3902510446.48</v>
      </c>
      <c r="F68" s="25">
        <f>E68/D68*100</f>
        <v>100.12301457735262</v>
      </c>
      <c r="G68" s="33" t="e">
        <f>G69+#REF!</f>
        <v>#REF!</v>
      </c>
      <c r="H68" s="33" t="e">
        <f>H69+#REF!</f>
        <v>#REF!</v>
      </c>
      <c r="I68" s="27" t="e">
        <f>H68/D68*100</f>
        <v>#REF!</v>
      </c>
      <c r="J68" s="30"/>
      <c r="K68" s="30"/>
    </row>
    <row r="69" spans="1:11" s="41" customFormat="1" ht="12.75">
      <c r="A69" s="66"/>
      <c r="B69" s="3">
        <v>5521</v>
      </c>
      <c r="C69" s="53" t="s">
        <v>19</v>
      </c>
      <c r="D69" s="78"/>
      <c r="E69" s="1">
        <v>3902510446.48</v>
      </c>
      <c r="F69" s="13"/>
      <c r="G69" s="7">
        <v>-55000000</v>
      </c>
      <c r="H69" s="7">
        <f>D69+G69</f>
        <v>-55000000</v>
      </c>
      <c r="I69" s="8" t="e">
        <f>H69/D69*100</f>
        <v>#DIV/0!</v>
      </c>
      <c r="J69" s="9"/>
      <c r="K69" s="9"/>
    </row>
    <row r="70" spans="3:7" ht="15" customHeight="1">
      <c r="C70" s="71"/>
      <c r="D70" s="26"/>
      <c r="E70" s="72"/>
      <c r="F70" s="25"/>
      <c r="G70" s="67"/>
    </row>
    <row r="71" spans="3:6" ht="15" customHeight="1">
      <c r="C71" s="71"/>
      <c r="D71" s="26"/>
      <c r="E71" s="24"/>
      <c r="F71" s="25"/>
    </row>
    <row r="72" spans="3:6" ht="15" customHeight="1">
      <c r="C72" s="71"/>
      <c r="D72" s="26"/>
      <c r="E72" s="24"/>
      <c r="F72" s="25"/>
    </row>
    <row r="73" spans="3:6" ht="50.25" customHeight="1">
      <c r="C73" s="28"/>
      <c r="E73" s="73"/>
      <c r="F73" s="6"/>
    </row>
    <row r="74" spans="3:6" ht="15" customHeight="1">
      <c r="C74" s="71"/>
      <c r="D74" s="26"/>
      <c r="E74" s="24"/>
      <c r="F74" s="25"/>
    </row>
    <row r="75" spans="3:6" ht="15" customHeight="1">
      <c r="C75" s="28"/>
      <c r="D75" s="26"/>
      <c r="E75" s="24"/>
      <c r="F75" s="25"/>
    </row>
    <row r="76" ht="15" customHeight="1">
      <c r="C76" s="71"/>
    </row>
    <row r="77" spans="3:6" ht="15" customHeight="1">
      <c r="C77" s="71"/>
      <c r="D77" s="26"/>
      <c r="E77" s="24"/>
      <c r="F77" s="25"/>
    </row>
    <row r="78" spans="3:6" ht="15" customHeight="1">
      <c r="C78" s="28"/>
      <c r="D78" s="26"/>
      <c r="E78" s="24"/>
      <c r="F78" s="25"/>
    </row>
    <row r="79" spans="1:3" ht="15" customHeight="1">
      <c r="A79" s="47"/>
      <c r="C79" s="18"/>
    </row>
    <row r="80" spans="1:3" ht="15" customHeight="1">
      <c r="A80" s="47"/>
      <c r="C80" s="18"/>
    </row>
    <row r="81" spans="1:3" ht="15" customHeight="1">
      <c r="A81" s="47"/>
      <c r="C81" s="18"/>
    </row>
    <row r="82" spans="1:3" ht="15" customHeight="1">
      <c r="A82" s="47"/>
      <c r="C82" s="18"/>
    </row>
    <row r="83" spans="1:3" ht="15" customHeight="1">
      <c r="A83" s="47"/>
      <c r="C83" s="18"/>
    </row>
    <row r="84" spans="1:3" ht="15" customHeight="1">
      <c r="A84" s="47"/>
      <c r="C84" s="18"/>
    </row>
    <row r="85" spans="1:3" ht="15" customHeight="1">
      <c r="A85" s="47"/>
      <c r="C85" s="18"/>
    </row>
    <row r="86" spans="1:3" ht="15" customHeight="1">
      <c r="A86" s="47"/>
      <c r="C86" s="18"/>
    </row>
    <row r="87" spans="1:3" ht="15" customHeight="1">
      <c r="A87" s="47"/>
      <c r="C87" s="18"/>
    </row>
    <row r="88" spans="1:3" ht="15" customHeight="1">
      <c r="A88" s="47"/>
      <c r="C88" s="18"/>
    </row>
    <row r="89" spans="1:3" ht="15" customHeight="1">
      <c r="A89" s="47"/>
      <c r="C89" s="18"/>
    </row>
    <row r="90" spans="1:3" ht="15" customHeight="1">
      <c r="A90" s="47"/>
      <c r="C90" s="18"/>
    </row>
    <row r="91" spans="1:3" ht="15" customHeight="1">
      <c r="A91" s="47"/>
      <c r="C91" s="18"/>
    </row>
    <row r="92" spans="1:3" ht="15" customHeight="1">
      <c r="A92" s="47"/>
      <c r="C92" s="18"/>
    </row>
    <row r="93" spans="1:3" ht="15" customHeight="1">
      <c r="A93" s="47"/>
      <c r="C93" s="18"/>
    </row>
    <row r="94" spans="1:3" ht="15" customHeight="1">
      <c r="A94" s="47"/>
      <c r="C94" s="18"/>
    </row>
    <row r="95" spans="1:3" ht="15" customHeight="1">
      <c r="A95" s="47"/>
      <c r="C95" s="18"/>
    </row>
    <row r="96" spans="1:3" ht="15" customHeight="1">
      <c r="A96" s="47"/>
      <c r="C96" s="18"/>
    </row>
    <row r="97" spans="1:3" ht="15" customHeight="1">
      <c r="A97" s="47"/>
      <c r="C97" s="18"/>
    </row>
    <row r="98" spans="1:3" ht="15" customHeight="1">
      <c r="A98" s="47"/>
      <c r="C98" s="18"/>
    </row>
    <row r="99" spans="1:3" ht="15" customHeight="1">
      <c r="A99" s="47"/>
      <c r="C99" s="18"/>
    </row>
    <row r="100" spans="1:3" ht="15" customHeight="1">
      <c r="A100" s="47"/>
      <c r="C100" s="18"/>
    </row>
    <row r="101" spans="1:3" ht="15" customHeight="1">
      <c r="A101" s="47"/>
      <c r="C101" s="18"/>
    </row>
    <row r="102" spans="1:3" ht="15" customHeight="1">
      <c r="A102" s="47"/>
      <c r="C102" s="18"/>
    </row>
    <row r="103" spans="1:3" ht="15" customHeight="1">
      <c r="A103" s="47"/>
      <c r="C103" s="18"/>
    </row>
    <row r="104" spans="1:3" ht="15" customHeight="1">
      <c r="A104" s="47"/>
      <c r="C104" s="18"/>
    </row>
    <row r="105" spans="1:3" ht="15" customHeight="1">
      <c r="A105" s="47"/>
      <c r="C105" s="18"/>
    </row>
    <row r="106" spans="1:3" ht="15" customHeight="1">
      <c r="A106" s="47"/>
      <c r="C106" s="18"/>
    </row>
    <row r="107" spans="1:3" ht="15" customHeight="1">
      <c r="A107" s="47"/>
      <c r="C107" s="18"/>
    </row>
    <row r="108" spans="1:3" ht="15" customHeight="1">
      <c r="A108" s="47"/>
      <c r="C108" s="18"/>
    </row>
    <row r="109" spans="1:3" ht="15" customHeight="1">
      <c r="A109" s="47"/>
      <c r="C109" s="18"/>
    </row>
    <row r="110" spans="1:3" ht="15" customHeight="1">
      <c r="A110" s="47"/>
      <c r="C110" s="18"/>
    </row>
    <row r="111" spans="1:3" ht="15" customHeight="1">
      <c r="A111" s="47"/>
      <c r="C111" s="18"/>
    </row>
    <row r="112" spans="1:3" ht="15" customHeight="1">
      <c r="A112" s="47"/>
      <c r="C112" s="18"/>
    </row>
    <row r="113" spans="1:3" ht="15" customHeight="1">
      <c r="A113" s="47"/>
      <c r="C113" s="18"/>
    </row>
    <row r="114" spans="1:3" ht="15" customHeight="1">
      <c r="A114" s="47"/>
      <c r="C114" s="18"/>
    </row>
    <row r="115" spans="1:3" ht="15" customHeight="1">
      <c r="A115" s="47"/>
      <c r="C115" s="18"/>
    </row>
    <row r="116" spans="1:3" ht="15" customHeight="1">
      <c r="A116" s="47"/>
      <c r="C116" s="18"/>
    </row>
    <row r="117" spans="1:3" ht="15" customHeight="1">
      <c r="A117" s="47"/>
      <c r="C117" s="18"/>
    </row>
    <row r="118" spans="1:3" ht="15" customHeight="1">
      <c r="A118" s="47"/>
      <c r="C118" s="18"/>
    </row>
    <row r="119" spans="1:3" ht="15" customHeight="1">
      <c r="A119" s="47"/>
      <c r="C119" s="18"/>
    </row>
    <row r="120" spans="1:3" ht="15" customHeight="1">
      <c r="A120" s="47"/>
      <c r="C120" s="18"/>
    </row>
    <row r="121" spans="3:6" ht="15.75" customHeight="1">
      <c r="C121" s="40"/>
      <c r="D121" s="26"/>
      <c r="E121" s="24"/>
      <c r="F121" s="25"/>
    </row>
    <row r="122" spans="3:6" ht="15.75" customHeight="1">
      <c r="C122" s="40"/>
      <c r="D122" s="26"/>
      <c r="E122" s="24"/>
      <c r="F122" s="25"/>
    </row>
    <row r="123" spans="1:3" ht="15.75" customHeight="1">
      <c r="A123" s="21"/>
      <c r="B123" s="34"/>
      <c r="C123" s="28"/>
    </row>
    <row r="124" spans="1:3" ht="12.75">
      <c r="A124" s="21"/>
      <c r="B124" s="22"/>
      <c r="C124" s="48"/>
    </row>
    <row r="125" spans="1:3" ht="12.75">
      <c r="A125" s="21"/>
      <c r="B125" s="22"/>
      <c r="C125" s="18"/>
    </row>
    <row r="126" spans="1:3" ht="12.75">
      <c r="A126" s="21"/>
      <c r="B126" s="22"/>
      <c r="C126" s="18"/>
    </row>
    <row r="127" spans="1:3" ht="12.75">
      <c r="A127" s="21"/>
      <c r="B127" s="22"/>
      <c r="C127" s="18"/>
    </row>
    <row r="128" spans="1:3" ht="12.75">
      <c r="A128" s="21"/>
      <c r="B128" s="22"/>
      <c r="C128" s="18"/>
    </row>
    <row r="129" spans="1:3" ht="12.75">
      <c r="A129" s="21"/>
      <c r="B129" s="22"/>
      <c r="C129" s="18"/>
    </row>
    <row r="130" spans="1:3" ht="12.75">
      <c r="A130" s="21"/>
      <c r="B130" s="22"/>
      <c r="C130" s="18"/>
    </row>
    <row r="131" spans="1:3" ht="12.75">
      <c r="A131" s="21"/>
      <c r="B131" s="22"/>
      <c r="C131" s="18"/>
    </row>
    <row r="132" spans="1:3" ht="12.75">
      <c r="A132" s="21"/>
      <c r="B132" s="22"/>
      <c r="C132" s="18"/>
    </row>
    <row r="133" spans="1:3" ht="30" customHeight="1">
      <c r="A133" s="21"/>
      <c r="B133" s="22"/>
      <c r="C133" s="48"/>
    </row>
    <row r="134" spans="1:3" ht="12.75">
      <c r="A134" s="21"/>
      <c r="B134" s="22"/>
      <c r="C134" s="18"/>
    </row>
    <row r="135" spans="1:3" ht="12.75">
      <c r="A135" s="21"/>
      <c r="B135" s="22"/>
      <c r="C135" s="18"/>
    </row>
    <row r="136" spans="1:3" ht="12.75">
      <c r="A136" s="21"/>
      <c r="B136" s="22"/>
      <c r="C136" s="18"/>
    </row>
    <row r="137" spans="1:3" ht="15" customHeight="1">
      <c r="A137" s="21"/>
      <c r="B137" s="22"/>
      <c r="C137" s="18"/>
    </row>
    <row r="138" spans="1:3" ht="12.75">
      <c r="A138" s="21"/>
      <c r="B138" s="22"/>
      <c r="C138" s="18"/>
    </row>
    <row r="139" spans="1:3" ht="15.75" customHeight="1">
      <c r="A139" s="21"/>
      <c r="B139" s="22"/>
      <c r="C139" s="18"/>
    </row>
    <row r="140" spans="1:3" ht="31.5" customHeight="1">
      <c r="A140" s="21"/>
      <c r="B140" s="22"/>
      <c r="C140" s="18"/>
    </row>
    <row r="141" spans="1:3" ht="30" customHeight="1">
      <c r="A141" s="21"/>
      <c r="B141" s="22"/>
      <c r="C141" s="48"/>
    </row>
    <row r="142" spans="1:3" ht="15" customHeight="1">
      <c r="A142" s="21"/>
      <c r="B142" s="22"/>
      <c r="C142" s="18"/>
    </row>
    <row r="143" spans="1:3" ht="15" customHeight="1">
      <c r="A143" s="21"/>
      <c r="B143" s="22"/>
      <c r="C143" s="18"/>
    </row>
    <row r="144" spans="1:3" ht="15" customHeight="1">
      <c r="A144" s="21"/>
      <c r="B144" s="22"/>
      <c r="C144" s="18"/>
    </row>
    <row r="145" spans="1:3" ht="15" customHeight="1">
      <c r="A145" s="21"/>
      <c r="B145" s="22"/>
      <c r="C145" s="48"/>
    </row>
    <row r="146" spans="1:3" ht="16.5" customHeight="1">
      <c r="A146" s="21"/>
      <c r="B146" s="22"/>
      <c r="C146" s="18"/>
    </row>
    <row r="147" spans="1:6" ht="12.75">
      <c r="A147" s="21"/>
      <c r="B147" s="22"/>
      <c r="C147" s="40"/>
      <c r="D147" s="26"/>
      <c r="E147" s="24"/>
      <c r="F147" s="25"/>
    </row>
    <row r="148" spans="1:3" ht="12.75">
      <c r="A148" s="21"/>
      <c r="B148" s="22"/>
      <c r="C148" s="18"/>
    </row>
    <row r="149" spans="1:3" ht="12.75">
      <c r="A149" s="21"/>
      <c r="B149" s="34"/>
      <c r="C149" s="40"/>
    </row>
    <row r="150" spans="1:3" ht="30" customHeight="1">
      <c r="A150" s="21"/>
      <c r="B150" s="22"/>
      <c r="C150" s="18"/>
    </row>
    <row r="151" spans="1:3" ht="12.75">
      <c r="A151" s="21"/>
      <c r="B151" s="22"/>
      <c r="C151" s="48"/>
    </row>
    <row r="152" spans="1:3" ht="12.75">
      <c r="A152" s="21"/>
      <c r="B152" s="22"/>
      <c r="C152" s="18"/>
    </row>
    <row r="153" spans="1:3" ht="12.75">
      <c r="A153" s="21"/>
      <c r="B153" s="22"/>
      <c r="C153" s="18"/>
    </row>
    <row r="154" spans="1:3" ht="12.75">
      <c r="A154" s="21"/>
      <c r="B154" s="22"/>
      <c r="C154" s="18"/>
    </row>
    <row r="155" spans="1:3" ht="15" customHeight="1">
      <c r="A155" s="21"/>
      <c r="B155" s="22"/>
      <c r="C155" s="18"/>
    </row>
    <row r="156" spans="1:3" ht="30" customHeight="1">
      <c r="A156" s="21"/>
      <c r="B156" s="22"/>
      <c r="C156" s="48"/>
    </row>
    <row r="157" spans="1:3" ht="15" customHeight="1" hidden="1">
      <c r="A157" s="21"/>
      <c r="B157" s="22"/>
      <c r="C157" s="18"/>
    </row>
    <row r="158" spans="1:3" ht="12.75">
      <c r="A158" s="21"/>
      <c r="B158" s="22"/>
      <c r="C158" s="18"/>
    </row>
    <row r="159" spans="1:3" ht="15.75" customHeight="1" hidden="1">
      <c r="A159" s="21"/>
      <c r="B159" s="22"/>
      <c r="C159" s="18"/>
    </row>
    <row r="160" spans="1:3" ht="12.75">
      <c r="A160" s="21"/>
      <c r="B160" s="22"/>
      <c r="C160" s="18"/>
    </row>
    <row r="161" spans="1:3" ht="12.75">
      <c r="A161" s="21"/>
      <c r="B161" s="22"/>
      <c r="C161" s="18"/>
    </row>
    <row r="162" spans="1:3" ht="12.75">
      <c r="A162" s="21"/>
      <c r="B162" s="22"/>
      <c r="C162" s="18"/>
    </row>
    <row r="163" spans="1:3" ht="12.75">
      <c r="A163" s="21"/>
      <c r="B163" s="22"/>
      <c r="C163" s="18"/>
    </row>
    <row r="164" spans="1:3" ht="12.75">
      <c r="A164" s="47"/>
      <c r="C164" s="18"/>
    </row>
    <row r="165" spans="1:3" ht="12.75">
      <c r="A165" s="47"/>
      <c r="C165" s="48"/>
    </row>
    <row r="166" spans="1:3" ht="30" customHeight="1">
      <c r="A166" s="47"/>
      <c r="C166" s="48"/>
    </row>
    <row r="167" spans="1:3" ht="33" customHeight="1">
      <c r="A167" s="47"/>
      <c r="C167" s="18"/>
    </row>
    <row r="168" spans="1:3" ht="15" customHeight="1">
      <c r="A168" s="47"/>
      <c r="C168" s="18"/>
    </row>
    <row r="169" spans="1:3" ht="15" customHeight="1">
      <c r="A169" s="47"/>
      <c r="C169" s="18"/>
    </row>
    <row r="170" spans="1:3" ht="30" customHeight="1">
      <c r="A170" s="47"/>
      <c r="C170" s="18"/>
    </row>
    <row r="171" spans="1:3" ht="15.75" customHeight="1">
      <c r="A171" s="47"/>
      <c r="C171" s="48"/>
    </row>
    <row r="172" spans="1:3" ht="15.75" customHeight="1">
      <c r="A172" s="47"/>
      <c r="C172" s="48"/>
    </row>
    <row r="173" spans="1:3" ht="30.75" customHeight="1">
      <c r="A173" s="47"/>
      <c r="C173" s="18"/>
    </row>
    <row r="174" spans="1:3" ht="15.75" customHeight="1">
      <c r="A174" s="47"/>
      <c r="C174" s="18"/>
    </row>
    <row r="175" spans="1:3" ht="18" customHeight="1">
      <c r="A175" s="47"/>
      <c r="C175" s="18"/>
    </row>
    <row r="176" spans="1:3" ht="15.75" customHeight="1">
      <c r="A176" s="47"/>
      <c r="C176" s="48"/>
    </row>
    <row r="177" spans="1:3" ht="12.75">
      <c r="A177" s="47"/>
      <c r="C177" s="18"/>
    </row>
    <row r="178" spans="1:6" ht="12.75">
      <c r="A178" s="21"/>
      <c r="B178" s="22"/>
      <c r="C178" s="40"/>
      <c r="D178" s="26"/>
      <c r="E178" s="24"/>
      <c r="F178" s="25"/>
    </row>
    <row r="179" ht="15" customHeight="1">
      <c r="C179" s="28"/>
    </row>
    <row r="180" ht="15" customHeight="1">
      <c r="C180" s="71"/>
    </row>
    <row r="181" spans="3:6" ht="15" customHeight="1">
      <c r="C181" s="71"/>
      <c r="D181" s="26"/>
      <c r="E181" s="24"/>
      <c r="F181" s="25"/>
    </row>
    <row r="182" spans="3:6" ht="15" customHeight="1">
      <c r="C182" s="71"/>
      <c r="D182" s="26"/>
      <c r="E182" s="24"/>
      <c r="F182" s="25"/>
    </row>
    <row r="183" spans="3:6" ht="15" customHeight="1">
      <c r="C183" s="71"/>
      <c r="D183" s="26"/>
      <c r="E183" s="24"/>
      <c r="F183" s="25"/>
    </row>
    <row r="184" spans="3:6" ht="15" customHeight="1">
      <c r="C184" s="71"/>
      <c r="D184" s="26"/>
      <c r="E184" s="24"/>
      <c r="F184" s="25"/>
    </row>
    <row r="185" spans="3:6" ht="15" customHeight="1">
      <c r="C185" s="71"/>
      <c r="D185" s="26"/>
      <c r="E185" s="24"/>
      <c r="F185" s="25"/>
    </row>
    <row r="186" spans="3:6" ht="15" customHeight="1">
      <c r="C186" s="71"/>
      <c r="D186" s="26"/>
      <c r="E186" s="24"/>
      <c r="F186" s="25"/>
    </row>
    <row r="187" spans="3:6" ht="15" customHeight="1">
      <c r="C187" s="71"/>
      <c r="D187" s="26"/>
      <c r="E187" s="24"/>
      <c r="F187" s="25"/>
    </row>
    <row r="189" spans="4:6" ht="12.75">
      <c r="D189" s="26"/>
      <c r="E189" s="24"/>
      <c r="F189" s="25"/>
    </row>
    <row r="191" ht="12.75">
      <c r="C191" s="71"/>
    </row>
    <row r="192" spans="1:3" ht="15" customHeight="1">
      <c r="A192" s="47"/>
      <c r="C192" s="48"/>
    </row>
    <row r="193" spans="1:3" ht="15" customHeight="1">
      <c r="A193" s="47"/>
      <c r="C193" s="18"/>
    </row>
    <row r="194" spans="1:3" ht="15" customHeight="1">
      <c r="A194" s="21"/>
      <c r="B194" s="22"/>
      <c r="C194" s="18"/>
    </row>
    <row r="202" ht="12.75">
      <c r="C202" s="48"/>
    </row>
  </sheetData>
  <mergeCells count="1">
    <mergeCell ref="A3:B3"/>
  </mergeCells>
  <printOptions horizontalCentered="1"/>
  <pageMargins left="0" right="0" top="0.35433070866141736" bottom="0.7874015748031497" header="0.31496062992125984" footer="0.35433070866141736"/>
  <pageSetup firstPageNumber="23" useFirstPageNumber="1" horizontalDpi="600" verticalDpi="600" orientation="portrait" paperSize="9" scale="95" r:id="rId1"/>
  <headerFooter alignWithMargins="0">
    <oddFooter>&amp;C&amp;"Times New Roman,Uobičajeno"&amp;12&amp;P</oddFooter>
  </headerFooter>
  <rowBreaks count="2" manualBreakCount="2">
    <brk id="36" max="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2012-08-22T11:52:20Z</cp:lastPrinted>
  <dcterms:created xsi:type="dcterms:W3CDTF">2010-02-26T13:28:59Z</dcterms:created>
  <dcterms:modified xsi:type="dcterms:W3CDTF">2012-08-24T13:45:31Z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8Racun_financiranja_za_2010.xls</vt:lpwstr>
  </property>
</Properties>
</file>